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ith.Poblete\Desktop\PROCESOS 2024\Glencore &amp; HMC\PUN-2603-0932 (Glencore) &amp; PUN-2603-0933 (HMC)-Cuota Marzo 2026-199.26.32702.003-P (11 de Marzo)\Informe Humedad y Pesos\"/>
    </mc:Choice>
  </mc:AlternateContent>
  <xr:revisionPtr revIDLastSave="0" documentId="13_ncr:1_{62546FAC-709D-4956-9A79-EF939DA227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lencore Cuota Marzo" sheetId="9" r:id="rId1"/>
  </sheets>
  <definedNames>
    <definedName name="_xlnm.Print_Area" localSheetId="0">'Glencore Cuota Marzo'!$B$1:$K$30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9" l="1"/>
  <c r="H29" i="9" s="1"/>
  <c r="G29" i="9"/>
  <c r="F29" i="9"/>
  <c r="E29" i="9"/>
  <c r="M23" i="9"/>
  <c r="O23" i="9"/>
  <c r="O22" i="9"/>
  <c r="O21" i="9"/>
  <c r="N22" i="9"/>
  <c r="N21" i="9"/>
  <c r="M22" i="9"/>
  <c r="M21" i="9"/>
  <c r="E9" i="9" l="1"/>
  <c r="G21" i="9"/>
  <c r="I21" i="9" l="1"/>
  <c r="G25" i="9"/>
  <c r="G27" i="9"/>
  <c r="I27" i="9" s="1"/>
  <c r="G26" i="9"/>
  <c r="I26" i="9" s="1"/>
  <c r="G24" i="9"/>
  <c r="I24" i="9" s="1"/>
  <c r="G23" i="9"/>
  <c r="I23" i="9" s="1"/>
  <c r="G22" i="9"/>
  <c r="I22" i="9" s="1"/>
  <c r="G28" i="9"/>
  <c r="I28" i="9" s="1"/>
  <c r="I25" i="9" l="1"/>
  <c r="E10" i="9" l="1"/>
  <c r="N23" i="9"/>
  <c r="E11" i="9" l="1"/>
</calcChain>
</file>

<file path=xl/sharedStrings.xml><?xml version="1.0" encoding="utf-8"?>
<sst xmlns="http://schemas.openxmlformats.org/spreadsheetml/2006/main" count="71" uniqueCount="45">
  <si>
    <t>ALS INSPECTION CHILE SPA</t>
  </si>
  <si>
    <t>CLIENTE</t>
  </si>
  <si>
    <t>:</t>
  </si>
  <si>
    <t>MATERIAL</t>
  </si>
  <si>
    <t xml:space="preserve">PESO NETO HUMEDO </t>
  </si>
  <si>
    <t>TOTAL</t>
  </si>
  <si>
    <t xml:space="preserve"> </t>
  </si>
  <si>
    <t>REFERENCIA ALS</t>
  </si>
  <si>
    <t>PESO SECO</t>
  </si>
  <si>
    <t>FECHA DE MUESTREO</t>
  </si>
  <si>
    <t>N° CAMION</t>
  </si>
  <si>
    <t>SERVICIO DE MUESTREO CAMIONES-TAMBO DE ORO</t>
  </si>
  <si>
    <t>CONCENTRADO DE ORO</t>
  </si>
  <si>
    <t>MT</t>
  </si>
  <si>
    <t>FECHA DE DET DE HUMEDAD</t>
  </si>
  <si>
    <t>PATENTE CAMION</t>
  </si>
  <si>
    <t>HUMEDAD %</t>
  </si>
  <si>
    <t>PESO NETO (Kg)</t>
  </si>
  <si>
    <t>TARA (Kg)</t>
  </si>
  <si>
    <t>PESO BRUTO (Kg)</t>
  </si>
  <si>
    <t>PESO SECO (Kg)</t>
  </si>
  <si>
    <t>HUMEDAD</t>
  </si>
  <si>
    <t>GLENCORE &amp; HMC</t>
  </si>
  <si>
    <t>COMENTARIOS</t>
  </si>
  <si>
    <t>REFERENCIA GLENCORE</t>
  </si>
  <si>
    <t>-</t>
  </si>
  <si>
    <t>Lot1</t>
  </si>
  <si>
    <t>Lot2</t>
  </si>
  <si>
    <t>WMT</t>
  </si>
  <si>
    <t>%H2O</t>
  </si>
  <si>
    <t>DMT</t>
  </si>
  <si>
    <t>PCGH-21</t>
  </si>
  <si>
    <t>PUN-2603-0932 (Glencore) &amp; PUN-2603-0933 (HMC)</t>
  </si>
  <si>
    <t>199.26.32702.003-P</t>
  </si>
  <si>
    <t>LTGV85</t>
  </si>
  <si>
    <t>JHCB70</t>
  </si>
  <si>
    <t>RLCF34</t>
  </si>
  <si>
    <t>LGZT48</t>
  </si>
  <si>
    <t>SLHR-24</t>
  </si>
  <si>
    <t>SVZR-14</t>
  </si>
  <si>
    <t>KJTG-99</t>
  </si>
  <si>
    <t>11 de Marzo, 2026</t>
  </si>
  <si>
    <t>LOTE MARZO</t>
  </si>
  <si>
    <t>13 de Marzo, 2026</t>
  </si>
  <si>
    <t>11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</si>
</sst>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0.000"/>
    <numFmt numFmtId="165" formatCode="_ * #,##0.000_ ;_ * \-#,##0.000_ ;_ * &quot;-&quot;_ ;_ @_ "/>
    <numFmt numFmtId="166" formatCode="0.00000"/>
    <numFmt numFmtId="167" formatCode="_ * #,##0.000_ ;_ * \-#,##0.000_ ;_ * &quot;-&quot;???_ ;_ @_ "/>
    <numFmt numFmtId="168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Lucida Bright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000000"/>
      <name val="Lucida Bright"/>
      <family val="1"/>
    </font>
    <font>
      <b/>
      <sz val="10"/>
      <color rgb="FF00000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FFF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/>
    <xf numFmtId="0" fontId="15" fillId="2" borderId="0" xfId="0" applyFont="1" applyFill="1"/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/>
    </xf>
    <xf numFmtId="0" fontId="0" fillId="2" borderId="0" xfId="0" applyFill="1" applyBorder="1"/>
    <xf numFmtId="0" fontId="16" fillId="4" borderId="0" xfId="0" applyFont="1" applyFill="1" applyBorder="1" applyProtection="1">
      <protection locked="0"/>
    </xf>
    <xf numFmtId="0" fontId="14" fillId="2" borderId="0" xfId="0" applyFont="1" applyFill="1" applyBorder="1"/>
    <xf numFmtId="0" fontId="14" fillId="2" borderId="0" xfId="0" applyFont="1" applyFill="1" applyBorder="1" applyAlignment="1">
      <alignment horizontal="left" vertical="center"/>
    </xf>
    <xf numFmtId="164" fontId="14" fillId="5" borderId="0" xfId="0" applyNumberFormat="1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/>
    </xf>
    <xf numFmtId="0" fontId="16" fillId="4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horizontal="left"/>
    </xf>
    <xf numFmtId="16" fontId="14" fillId="2" borderId="0" xfId="0" applyNumberFormat="1" applyFont="1" applyFill="1" applyBorder="1" applyAlignment="1">
      <alignment horizontal="left"/>
    </xf>
    <xf numFmtId="0" fontId="14" fillId="2" borderId="0" xfId="0" applyFont="1" applyFill="1" applyBorder="1" applyAlignment="1">
      <alignment horizontal="center" vertical="center" wrapText="1"/>
    </xf>
    <xf numFmtId="166" fontId="0" fillId="2" borderId="0" xfId="0" applyNumberForma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" fontId="14" fillId="0" borderId="0" xfId="0" applyNumberFormat="1" applyFont="1" applyFill="1" applyBorder="1" applyAlignment="1">
      <alignment horizontal="left"/>
    </xf>
    <xf numFmtId="0" fontId="0" fillId="2" borderId="0" xfId="0" applyFill="1" applyBorder="1" applyAlignment="1">
      <alignment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" fontId="11" fillId="8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" fontId="13" fillId="2" borderId="0" xfId="0" applyNumberFormat="1" applyFont="1" applyFill="1" applyBorder="1" applyAlignment="1">
      <alignment wrapText="1"/>
    </xf>
    <xf numFmtId="165" fontId="11" fillId="8" borderId="0" xfId="1" applyNumberFormat="1" applyFont="1" applyFill="1" applyBorder="1" applyAlignment="1" applyProtection="1">
      <alignment wrapText="1"/>
    </xf>
    <xf numFmtId="165" fontId="7" fillId="2" borderId="0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7" fontId="0" fillId="2" borderId="0" xfId="0" applyNumberFormat="1" applyFill="1" applyBorder="1" applyAlignment="1">
      <alignment horizontal="center" vertical="center"/>
    </xf>
    <xf numFmtId="167" fontId="0" fillId="2" borderId="0" xfId="0" applyNumberForma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0" fillId="2" borderId="0" xfId="0" applyFont="1" applyFill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 applyProtection="1">
      <alignment wrapText="1"/>
    </xf>
    <xf numFmtId="16" fontId="7" fillId="7" borderId="9" xfId="0" applyNumberFormat="1" applyFont="1" applyFill="1" applyBorder="1" applyAlignment="1">
      <alignment horizontal="center" vertical="center"/>
    </xf>
    <xf numFmtId="20" fontId="8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8" fontId="8" fillId="0" borderId="7" xfId="0" applyNumberFormat="1" applyFont="1" applyFill="1" applyBorder="1" applyAlignment="1">
      <alignment horizontal="center" vertical="center" wrapText="1"/>
    </xf>
    <xf numFmtId="168" fontId="8" fillId="0" borderId="8" xfId="0" applyNumberFormat="1" applyFont="1" applyFill="1" applyBorder="1" applyAlignment="1">
      <alignment horizontal="center" vertical="center" wrapText="1"/>
    </xf>
    <xf numFmtId="2" fontId="12" fillId="9" borderId="0" xfId="0" applyNumberFormat="1" applyFont="1" applyFill="1" applyBorder="1" applyAlignment="1">
      <alignment wrapText="1"/>
    </xf>
    <xf numFmtId="10" fontId="8" fillId="0" borderId="7" xfId="3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1" fontId="11" fillId="8" borderId="10" xfId="0" applyNumberFormat="1" applyFont="1" applyFill="1" applyBorder="1" applyAlignment="1">
      <alignment horizontal="center" wrapText="1"/>
    </xf>
    <xf numFmtId="10" fontId="14" fillId="5" borderId="0" xfId="3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16" fontId="7" fillId="7" borderId="15" xfId="0" applyNumberFormat="1" applyFont="1" applyFill="1" applyBorder="1" applyAlignment="1">
      <alignment horizontal="center" vertical="center"/>
    </xf>
    <xf numFmtId="20" fontId="8" fillId="0" borderId="16" xfId="0" applyNumberFormat="1" applyFont="1" applyFill="1" applyBorder="1" applyAlignment="1">
      <alignment horizontal="center" vertical="center" wrapText="1"/>
    </xf>
    <xf numFmtId="168" fontId="8" fillId="0" borderId="16" xfId="0" applyNumberFormat="1" applyFont="1" applyFill="1" applyBorder="1" applyAlignment="1">
      <alignment horizontal="center" vertical="center" wrapText="1"/>
    </xf>
    <xf numFmtId="168" fontId="8" fillId="0" borderId="15" xfId="0" applyNumberFormat="1" applyFont="1" applyFill="1" applyBorder="1" applyAlignment="1">
      <alignment horizontal="center" vertical="center" wrapText="1"/>
    </xf>
    <xf numFmtId="10" fontId="8" fillId="0" borderId="16" xfId="3" applyNumberFormat="1" applyFont="1" applyFill="1" applyBorder="1" applyAlignment="1">
      <alignment horizontal="center" vertical="center" wrapText="1"/>
    </xf>
    <xf numFmtId="164" fontId="20" fillId="0" borderId="16" xfId="0" applyNumberFormat="1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16" fontId="7" fillId="7" borderId="21" xfId="0" applyNumberFormat="1" applyFont="1" applyFill="1" applyBorder="1" applyAlignment="1">
      <alignment horizontal="center" vertical="center"/>
    </xf>
    <xf numFmtId="20" fontId="8" fillId="0" borderId="22" xfId="0" applyNumberFormat="1" applyFont="1" applyFill="1" applyBorder="1" applyAlignment="1">
      <alignment horizontal="center" vertical="center" wrapText="1"/>
    </xf>
    <xf numFmtId="168" fontId="8" fillId="0" borderId="22" xfId="0" applyNumberFormat="1" applyFont="1" applyFill="1" applyBorder="1" applyAlignment="1">
      <alignment horizontal="center" vertical="center" wrapText="1"/>
    </xf>
    <xf numFmtId="168" fontId="8" fillId="0" borderId="23" xfId="0" applyNumberFormat="1" applyFont="1" applyFill="1" applyBorder="1" applyAlignment="1">
      <alignment horizontal="center" vertical="center" wrapText="1"/>
    </xf>
    <xf numFmtId="10" fontId="8" fillId="0" borderId="22" xfId="3" applyNumberFormat="1" applyFont="1" applyFill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/>
    </xf>
    <xf numFmtId="168" fontId="13" fillId="2" borderId="13" xfId="0" applyNumberFormat="1" applyFont="1" applyFill="1" applyBorder="1" applyAlignment="1">
      <alignment horizontal="center" wrapText="1"/>
    </xf>
    <xf numFmtId="164" fontId="12" fillId="2" borderId="13" xfId="0" applyNumberFormat="1" applyFont="1" applyFill="1" applyBorder="1" applyAlignment="1">
      <alignment horizontal="center" wrapText="1"/>
    </xf>
    <xf numFmtId="10" fontId="12" fillId="2" borderId="13" xfId="3" applyNumberFormat="1" applyFont="1" applyFill="1" applyBorder="1" applyAlignment="1">
      <alignment horizontal="center" wrapText="1"/>
    </xf>
    <xf numFmtId="164" fontId="21" fillId="0" borderId="22" xfId="0" applyNumberFormat="1" applyFont="1" applyBorder="1" applyAlignment="1">
      <alignment horizontal="center" vertical="center"/>
    </xf>
    <xf numFmtId="168" fontId="15" fillId="2" borderId="0" xfId="0" applyNumberFormat="1" applyFont="1" applyFill="1"/>
    <xf numFmtId="10" fontId="0" fillId="2" borderId="0" xfId="0" applyNumberFormat="1" applyFill="1" applyBorder="1" applyAlignment="1">
      <alignment vertical="center"/>
    </xf>
    <xf numFmtId="167" fontId="2" fillId="2" borderId="0" xfId="0" applyNumberFormat="1" applyFont="1" applyFill="1" applyBorder="1" applyAlignment="1">
      <alignment horizontal="center" vertical="center"/>
    </xf>
    <xf numFmtId="10" fontId="9" fillId="2" borderId="0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167" fontId="0" fillId="2" borderId="0" xfId="0" applyNumberForma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</cellXfs>
  <cellStyles count="4">
    <cellStyle name="Millares [0]" xfId="1" builtinId="6"/>
    <cellStyle name="Normal" xfId="0" builtinId="0"/>
    <cellStyle name="Normal 2" xfId="2" xr:uid="{AB6700C9-9A41-444C-B7C5-86B3CE366A6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242039</xdr:colOff>
      <xdr:row>11</xdr:row>
      <xdr:rowOff>104180</xdr:rowOff>
    </xdr:from>
    <xdr:ext cx="1409700" cy="647700"/>
    <xdr:pic>
      <xdr:nvPicPr>
        <xdr:cNvPr id="2" name="image2.png">
          <a:extLst>
            <a:ext uri="{FF2B5EF4-FFF2-40B4-BE49-F238E27FC236}">
              <a16:creationId xmlns:a16="http://schemas.microsoft.com/office/drawing/2014/main" id="{0A32CFD0-254B-4A7A-A660-187F0C118A5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24227" y="1875235"/>
          <a:ext cx="1409700" cy="6477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276041</xdr:colOff>
      <xdr:row>1</xdr:row>
      <xdr:rowOff>153406</xdr:rowOff>
    </xdr:from>
    <xdr:to>
      <xdr:col>10</xdr:col>
      <xdr:colOff>93165</xdr:colOff>
      <xdr:row>9</xdr:row>
      <xdr:rowOff>26802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21463F-D24D-479E-B8CA-6B1F4145C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10158229" y="346883"/>
          <a:ext cx="1424467" cy="1450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64C1-DF87-4036-96E5-1B5961DDFF22}">
  <dimension ref="B1:Q37"/>
  <sheetViews>
    <sheetView tabSelected="1" zoomScale="64" zoomScaleNormal="64" workbookViewId="0">
      <selection activeCell="B18" sqref="B18:I29"/>
    </sheetView>
  </sheetViews>
  <sheetFormatPr baseColWidth="10" defaultColWidth="9.140625" defaultRowHeight="15" x14ac:dyDescent="0.25"/>
  <cols>
    <col min="1" max="1" width="9.140625" style="1"/>
    <col min="2" max="2" width="17.5703125" style="1" customWidth="1"/>
    <col min="3" max="3" width="20.140625" style="1" customWidth="1"/>
    <col min="4" max="4" width="15.5703125" style="1" customWidth="1"/>
    <col min="5" max="5" width="16" style="1" customWidth="1"/>
    <col min="6" max="6" width="15.85546875" style="1" customWidth="1"/>
    <col min="7" max="7" width="19.42578125" style="1" customWidth="1"/>
    <col min="8" max="8" width="20.85546875" style="1" customWidth="1"/>
    <col min="9" max="9" width="13.7109375" style="1" customWidth="1"/>
    <col min="10" max="10" width="24.140625" style="1" customWidth="1"/>
    <col min="11" max="12" width="18.140625" style="1" customWidth="1"/>
    <col min="13" max="13" width="17.5703125" style="1" customWidth="1"/>
    <col min="14" max="14" width="16.85546875" style="1" customWidth="1"/>
    <col min="15" max="15" width="22.5703125" style="1" customWidth="1"/>
    <col min="16" max="16" width="6.42578125" style="1" customWidth="1"/>
    <col min="17" max="17" width="13.5703125" style="1" customWidth="1"/>
    <col min="18" max="16384" width="9.140625" style="1"/>
  </cols>
  <sheetData>
    <row r="1" spans="2:15" ht="15.75" thickBot="1" x14ac:dyDescent="0.3"/>
    <row r="2" spans="2:15" x14ac:dyDescent="0.25">
      <c r="D2" s="83" t="s">
        <v>0</v>
      </c>
      <c r="E2" s="84"/>
      <c r="F2" s="84"/>
      <c r="G2" s="84"/>
      <c r="H2" s="84"/>
      <c r="I2" s="85"/>
      <c r="J2" s="33"/>
      <c r="K2" s="33"/>
      <c r="L2" s="33"/>
      <c r="M2" s="33"/>
      <c r="N2" s="33"/>
      <c r="O2" s="33"/>
    </row>
    <row r="3" spans="2:15" ht="15.75" thickBot="1" x14ac:dyDescent="0.3">
      <c r="D3" s="86"/>
      <c r="E3" s="87"/>
      <c r="F3" s="87"/>
      <c r="G3" s="87"/>
      <c r="H3" s="87"/>
      <c r="I3" s="88"/>
      <c r="J3" s="33"/>
      <c r="K3" s="33"/>
      <c r="L3" s="33"/>
      <c r="M3" s="33"/>
      <c r="N3" s="33"/>
      <c r="O3" s="33"/>
    </row>
    <row r="5" spans="2:15" x14ac:dyDescent="0.25">
      <c r="B5" s="5"/>
      <c r="C5" s="5"/>
      <c r="D5" s="5"/>
      <c r="E5" s="5"/>
      <c r="F5" s="5"/>
      <c r="G5" s="5"/>
      <c r="I5" s="24"/>
      <c r="J5" s="24"/>
      <c r="K5" s="24"/>
      <c r="L5" s="24"/>
      <c r="M5" s="24"/>
      <c r="N5" s="24"/>
      <c r="O5" s="24"/>
    </row>
    <row r="6" spans="2:15" ht="18" customHeight="1" x14ac:dyDescent="0.25">
      <c r="B6" s="89" t="s">
        <v>11</v>
      </c>
      <c r="C6" s="89"/>
      <c r="D6" s="89"/>
      <c r="E6" s="89"/>
      <c r="F6" s="89"/>
      <c r="G6" s="51"/>
      <c r="H6" s="14"/>
      <c r="I6" s="19"/>
      <c r="J6" s="20"/>
      <c r="K6" s="21"/>
      <c r="L6" s="21"/>
      <c r="M6" s="21"/>
      <c r="N6" s="22"/>
      <c r="O6" s="23"/>
    </row>
    <row r="7" spans="2:15" x14ac:dyDescent="0.25">
      <c r="B7" s="6" t="s">
        <v>1</v>
      </c>
      <c r="C7" s="7"/>
      <c r="D7" s="4" t="s">
        <v>2</v>
      </c>
      <c r="E7" s="8" t="s">
        <v>22</v>
      </c>
      <c r="G7" s="4"/>
      <c r="H7" s="76"/>
      <c r="I7" s="77"/>
      <c r="J7" s="20"/>
      <c r="K7" s="21"/>
      <c r="L7" s="21"/>
      <c r="M7" s="21"/>
      <c r="N7" s="22"/>
      <c r="O7" s="23"/>
    </row>
    <row r="8" spans="2:15" x14ac:dyDescent="0.25">
      <c r="B8" s="6" t="s">
        <v>3</v>
      </c>
      <c r="C8" s="7"/>
      <c r="D8" s="4" t="s">
        <v>2</v>
      </c>
      <c r="E8" s="8" t="s">
        <v>12</v>
      </c>
      <c r="G8" s="4"/>
      <c r="H8" s="76"/>
      <c r="I8" s="77"/>
      <c r="J8" s="20"/>
      <c r="K8" s="21"/>
      <c r="L8" s="21"/>
      <c r="M8" s="21"/>
      <c r="N8" s="22"/>
      <c r="O8" s="23"/>
    </row>
    <row r="9" spans="2:15" x14ac:dyDescent="0.25">
      <c r="B9" s="6" t="s">
        <v>4</v>
      </c>
      <c r="C9" s="7"/>
      <c r="D9" s="4" t="s">
        <v>2</v>
      </c>
      <c r="E9" s="9">
        <f>G29</f>
        <v>221.43999999999994</v>
      </c>
      <c r="F9" s="10" t="s">
        <v>13</v>
      </c>
      <c r="H9" s="2"/>
      <c r="I9" s="19"/>
      <c r="J9" s="20"/>
      <c r="K9" s="21"/>
      <c r="L9" s="21"/>
      <c r="M9" s="21"/>
      <c r="N9" s="22"/>
      <c r="O9" s="23"/>
    </row>
    <row r="10" spans="2:15" x14ac:dyDescent="0.25">
      <c r="B10" s="6" t="s">
        <v>21</v>
      </c>
      <c r="C10" s="7"/>
      <c r="D10" s="4" t="s">
        <v>2</v>
      </c>
      <c r="E10" s="49">
        <f>H29</f>
        <v>6.3516076589595127E-2</v>
      </c>
      <c r="F10" s="10"/>
      <c r="H10" s="2"/>
      <c r="I10" s="19"/>
      <c r="J10" s="20"/>
      <c r="K10" s="21"/>
      <c r="L10" s="21"/>
      <c r="M10" s="21"/>
      <c r="N10" s="22"/>
      <c r="O10" s="23"/>
    </row>
    <row r="11" spans="2:15" x14ac:dyDescent="0.25">
      <c r="B11" s="6" t="s">
        <v>8</v>
      </c>
      <c r="C11" s="7"/>
      <c r="D11" s="4" t="s">
        <v>2</v>
      </c>
      <c r="E11" s="9">
        <f>I29</f>
        <v>207.375</v>
      </c>
      <c r="F11" s="10" t="s">
        <v>13</v>
      </c>
      <c r="H11" s="2"/>
      <c r="I11" s="19"/>
      <c r="J11" s="20"/>
      <c r="K11" s="21"/>
      <c r="L11" s="21"/>
      <c r="M11" s="21"/>
      <c r="N11" s="22"/>
      <c r="O11" s="23"/>
    </row>
    <row r="12" spans="2:15" x14ac:dyDescent="0.25">
      <c r="B12" s="6" t="s">
        <v>24</v>
      </c>
      <c r="C12" s="7"/>
      <c r="D12" s="4" t="s">
        <v>2</v>
      </c>
      <c r="E12" s="3" t="s">
        <v>33</v>
      </c>
      <c r="G12" s="4"/>
      <c r="H12" s="2"/>
      <c r="I12" s="16"/>
      <c r="J12" s="17"/>
      <c r="K12" s="5"/>
      <c r="L12" s="5"/>
      <c r="M12" s="5"/>
      <c r="N12" s="5"/>
      <c r="O12" s="5"/>
    </row>
    <row r="13" spans="2:15" x14ac:dyDescent="0.25">
      <c r="B13" s="11" t="s">
        <v>9</v>
      </c>
      <c r="C13" s="4"/>
      <c r="D13" s="4" t="s">
        <v>2</v>
      </c>
      <c r="E13" s="13" t="s">
        <v>41</v>
      </c>
      <c r="G13" s="12"/>
      <c r="H13" s="2"/>
      <c r="L13" s="15"/>
    </row>
    <row r="14" spans="2:15" x14ac:dyDescent="0.25">
      <c r="B14" s="7" t="s">
        <v>14</v>
      </c>
      <c r="C14" s="7"/>
      <c r="D14" s="4" t="s">
        <v>2</v>
      </c>
      <c r="E14" s="18" t="s">
        <v>43</v>
      </c>
      <c r="G14" s="7"/>
      <c r="H14" s="2"/>
    </row>
    <row r="15" spans="2:15" x14ac:dyDescent="0.25">
      <c r="B15" s="7" t="s">
        <v>7</v>
      </c>
      <c r="C15" s="7"/>
      <c r="D15" s="7" t="s">
        <v>2</v>
      </c>
      <c r="E15" s="52" t="s">
        <v>32</v>
      </c>
      <c r="G15" s="7"/>
      <c r="H15" s="2"/>
      <c r="J15" s="1" t="s">
        <v>6</v>
      </c>
    </row>
    <row r="18" spans="2:17" ht="27.75" customHeight="1" x14ac:dyDescent="0.25">
      <c r="B18" s="82" t="s">
        <v>42</v>
      </c>
      <c r="C18" s="82"/>
      <c r="D18" s="82"/>
      <c r="E18" s="82"/>
      <c r="F18" s="39"/>
      <c r="G18" s="40"/>
      <c r="H18" s="40"/>
      <c r="I18" s="40"/>
      <c r="J18" s="40"/>
      <c r="K18" s="40"/>
      <c r="L18" s="40"/>
      <c r="M18" s="40"/>
      <c r="N18" s="40"/>
      <c r="O18" s="81"/>
      <c r="P18" s="81"/>
      <c r="Q18" s="81"/>
    </row>
    <row r="19" spans="2:17" ht="15.75" customHeight="1" x14ac:dyDescent="0.25">
      <c r="B19" s="95" t="s">
        <v>10</v>
      </c>
      <c r="C19" s="97" t="s">
        <v>9</v>
      </c>
      <c r="D19" s="82" t="s">
        <v>15</v>
      </c>
      <c r="E19" s="82" t="s">
        <v>19</v>
      </c>
      <c r="F19" s="82" t="s">
        <v>18</v>
      </c>
      <c r="G19" s="93" t="s">
        <v>17</v>
      </c>
      <c r="H19" s="82" t="s">
        <v>16</v>
      </c>
      <c r="I19" s="82" t="s">
        <v>20</v>
      </c>
      <c r="J19" s="82" t="s">
        <v>23</v>
      </c>
      <c r="K19" s="40"/>
      <c r="L19" s="92"/>
      <c r="M19" s="92"/>
      <c r="N19" s="92"/>
      <c r="O19" s="90"/>
      <c r="P19" s="90"/>
      <c r="Q19" s="90"/>
    </row>
    <row r="20" spans="2:17" ht="15.75" customHeight="1" thickBot="1" x14ac:dyDescent="0.3">
      <c r="B20" s="96"/>
      <c r="C20" s="98"/>
      <c r="D20" s="91"/>
      <c r="E20" s="91"/>
      <c r="F20" s="91"/>
      <c r="G20" s="94"/>
      <c r="H20" s="91"/>
      <c r="I20" s="91"/>
      <c r="J20" s="91"/>
      <c r="K20" s="40"/>
      <c r="L20" s="35"/>
      <c r="M20" s="35" t="s">
        <v>28</v>
      </c>
      <c r="N20" s="35" t="s">
        <v>29</v>
      </c>
      <c r="O20" s="78" t="s">
        <v>30</v>
      </c>
      <c r="P20" s="31"/>
      <c r="Q20" s="31"/>
    </row>
    <row r="21" spans="2:17" x14ac:dyDescent="0.25">
      <c r="B21" s="54">
        <v>1</v>
      </c>
      <c r="C21" s="55" t="s">
        <v>44</v>
      </c>
      <c r="D21" s="56" t="s">
        <v>34</v>
      </c>
      <c r="E21" s="57">
        <v>44.18</v>
      </c>
      <c r="F21" s="57">
        <v>16.32</v>
      </c>
      <c r="G21" s="58">
        <f>E21-F21</f>
        <v>27.86</v>
      </c>
      <c r="H21" s="59">
        <v>6.4500000000000002E-2</v>
      </c>
      <c r="I21" s="60">
        <f t="shared" ref="I21:I28" si="0">ROUND(G21-(G21*H21),3)</f>
        <v>26.062999999999999</v>
      </c>
      <c r="J21" s="61" t="s">
        <v>25</v>
      </c>
      <c r="K21" s="50"/>
      <c r="L21" s="29" t="s">
        <v>26</v>
      </c>
      <c r="M21" s="29">
        <f>SUM(G21:G24)</f>
        <v>110.05000000000001</v>
      </c>
      <c r="N21" s="80">
        <f>AVERAGE(H21:H24)</f>
        <v>6.3949999999999993E-2</v>
      </c>
      <c r="O21" s="31">
        <f>SUM(I21:I24)</f>
        <v>103.011</v>
      </c>
      <c r="P21" s="31"/>
      <c r="Q21" s="31"/>
    </row>
    <row r="22" spans="2:17" x14ac:dyDescent="0.25">
      <c r="B22" s="62">
        <v>2</v>
      </c>
      <c r="C22" s="37" t="s">
        <v>44</v>
      </c>
      <c r="D22" s="38" t="s">
        <v>35</v>
      </c>
      <c r="E22" s="43">
        <v>43.92</v>
      </c>
      <c r="F22" s="43">
        <v>16.63</v>
      </c>
      <c r="G22" s="44">
        <f t="shared" ref="G22:G27" si="1">E22-F22</f>
        <v>27.290000000000003</v>
      </c>
      <c r="H22" s="46">
        <v>6.3399999999999998E-2</v>
      </c>
      <c r="I22" s="42">
        <f t="shared" si="0"/>
        <v>25.56</v>
      </c>
      <c r="J22" s="63" t="s">
        <v>25</v>
      </c>
      <c r="K22" s="41"/>
      <c r="L22" s="29" t="s">
        <v>27</v>
      </c>
      <c r="M22" s="29">
        <f>SUM(G25:G28)</f>
        <v>111.39000000000001</v>
      </c>
      <c r="N22" s="80">
        <f>AVERAGE(H25:H28)</f>
        <v>6.3074999999999992E-2</v>
      </c>
      <c r="O22" s="32">
        <f>SUM(I25:I28)</f>
        <v>104.364</v>
      </c>
      <c r="P22" s="32"/>
      <c r="Q22" s="32"/>
    </row>
    <row r="23" spans="2:17" x14ac:dyDescent="0.25">
      <c r="B23" s="62">
        <v>3</v>
      </c>
      <c r="C23" s="37" t="s">
        <v>44</v>
      </c>
      <c r="D23" s="38" t="s">
        <v>36</v>
      </c>
      <c r="E23" s="43">
        <v>44.61</v>
      </c>
      <c r="F23" s="43">
        <v>16.96</v>
      </c>
      <c r="G23" s="44">
        <f t="shared" si="1"/>
        <v>27.65</v>
      </c>
      <c r="H23" s="46">
        <v>6.5699999999999995E-2</v>
      </c>
      <c r="I23" s="42">
        <f t="shared" si="0"/>
        <v>25.832999999999998</v>
      </c>
      <c r="J23" s="63" t="s">
        <v>25</v>
      </c>
      <c r="K23" s="41"/>
      <c r="L23" s="29" t="s">
        <v>5</v>
      </c>
      <c r="M23" s="30">
        <f>SUM(M21:M22)</f>
        <v>221.44000000000003</v>
      </c>
      <c r="N23" s="79">
        <f>+(M23-O23)/M23</f>
        <v>6.3516076589595488E-2</v>
      </c>
      <c r="O23" s="78">
        <f>SUM(O21:O22)</f>
        <v>207.375</v>
      </c>
      <c r="P23" s="32"/>
      <c r="Q23" s="32"/>
    </row>
    <row r="24" spans="2:17" ht="15.75" thickBot="1" x14ac:dyDescent="0.3">
      <c r="B24" s="64">
        <v>4</v>
      </c>
      <c r="C24" s="65" t="s">
        <v>44</v>
      </c>
      <c r="D24" s="66" t="s">
        <v>37</v>
      </c>
      <c r="E24" s="67">
        <v>43.85</v>
      </c>
      <c r="F24" s="67">
        <v>16.600000000000001</v>
      </c>
      <c r="G24" s="68">
        <f t="shared" si="1"/>
        <v>27.25</v>
      </c>
      <c r="H24" s="69">
        <v>6.2199999999999998E-2</v>
      </c>
      <c r="I24" s="70">
        <f t="shared" si="0"/>
        <v>25.555</v>
      </c>
      <c r="J24" s="71" t="s">
        <v>25</v>
      </c>
      <c r="K24" s="41"/>
      <c r="L24" s="29"/>
      <c r="M24" s="29"/>
      <c r="N24" s="30"/>
      <c r="O24" s="32"/>
      <c r="P24" s="32"/>
      <c r="Q24" s="32"/>
    </row>
    <row r="25" spans="2:17" x14ac:dyDescent="0.25">
      <c r="B25" s="54">
        <v>5</v>
      </c>
      <c r="C25" s="55" t="s">
        <v>44</v>
      </c>
      <c r="D25" s="56" t="s">
        <v>38</v>
      </c>
      <c r="E25" s="57">
        <v>44.27</v>
      </c>
      <c r="F25" s="57">
        <v>16.559999999999999</v>
      </c>
      <c r="G25" s="58">
        <f>E25-F25</f>
        <v>27.710000000000004</v>
      </c>
      <c r="H25" s="59">
        <v>6.3E-2</v>
      </c>
      <c r="I25" s="60">
        <f t="shared" si="0"/>
        <v>25.963999999999999</v>
      </c>
      <c r="J25" s="61" t="s">
        <v>25</v>
      </c>
      <c r="K25" s="41"/>
      <c r="L25" s="29"/>
      <c r="M25" s="29"/>
      <c r="N25" s="30"/>
      <c r="O25" s="32"/>
      <c r="P25" s="32"/>
      <c r="Q25" s="32"/>
    </row>
    <row r="26" spans="2:17" x14ac:dyDescent="0.25">
      <c r="B26" s="62">
        <v>6</v>
      </c>
      <c r="C26" s="37" t="s">
        <v>44</v>
      </c>
      <c r="D26" s="38" t="s">
        <v>39</v>
      </c>
      <c r="E26" s="43">
        <v>44.71</v>
      </c>
      <c r="F26" s="43">
        <v>16.8</v>
      </c>
      <c r="G26" s="44">
        <f t="shared" si="1"/>
        <v>27.91</v>
      </c>
      <c r="H26" s="46">
        <v>6.4699999999999994E-2</v>
      </c>
      <c r="I26" s="42">
        <f t="shared" si="0"/>
        <v>26.103999999999999</v>
      </c>
      <c r="J26" s="63" t="s">
        <v>25</v>
      </c>
      <c r="K26" s="41"/>
      <c r="L26" s="29"/>
      <c r="M26" s="29"/>
      <c r="N26" s="30"/>
      <c r="O26" s="32"/>
      <c r="P26" s="32"/>
      <c r="Q26" s="32"/>
    </row>
    <row r="27" spans="2:17" x14ac:dyDescent="0.25">
      <c r="B27" s="62">
        <v>7</v>
      </c>
      <c r="C27" s="37" t="s">
        <v>44</v>
      </c>
      <c r="D27" s="38" t="s">
        <v>31</v>
      </c>
      <c r="E27" s="43">
        <v>44.19</v>
      </c>
      <c r="F27" s="43">
        <v>16.55</v>
      </c>
      <c r="G27" s="44">
        <f t="shared" si="1"/>
        <v>27.639999999999997</v>
      </c>
      <c r="H27" s="46">
        <v>6.3399999999999998E-2</v>
      </c>
      <c r="I27" s="42">
        <f t="shared" si="0"/>
        <v>25.888000000000002</v>
      </c>
      <c r="J27" s="63" t="s">
        <v>25</v>
      </c>
      <c r="K27" s="41"/>
      <c r="L27" s="29"/>
      <c r="M27" s="29"/>
      <c r="N27" s="30"/>
      <c r="O27" s="32"/>
      <c r="P27" s="32"/>
      <c r="Q27" s="32"/>
    </row>
    <row r="28" spans="2:17" ht="15.75" thickBot="1" x14ac:dyDescent="0.3">
      <c r="B28" s="64">
        <v>8</v>
      </c>
      <c r="C28" s="65" t="s">
        <v>44</v>
      </c>
      <c r="D28" s="66" t="s">
        <v>40</v>
      </c>
      <c r="E28" s="67">
        <v>44.77</v>
      </c>
      <c r="F28" s="67">
        <v>16.64</v>
      </c>
      <c r="G28" s="68">
        <f>E28-F28</f>
        <v>28.130000000000003</v>
      </c>
      <c r="H28" s="69">
        <v>6.1199999999999997E-2</v>
      </c>
      <c r="I28" s="75">
        <f t="shared" si="0"/>
        <v>26.408000000000001</v>
      </c>
      <c r="J28" s="71" t="s">
        <v>25</v>
      </c>
      <c r="K28" s="41"/>
      <c r="L28" s="29"/>
      <c r="M28" s="29"/>
      <c r="N28" s="30"/>
      <c r="O28" s="32"/>
      <c r="P28" s="32"/>
      <c r="Q28" s="32"/>
    </row>
    <row r="29" spans="2:17" x14ac:dyDescent="0.25">
      <c r="C29" s="34"/>
      <c r="D29" s="48" t="s">
        <v>5</v>
      </c>
      <c r="E29" s="72">
        <f>SUM(E21:E28)</f>
        <v>354.49999999999994</v>
      </c>
      <c r="F29" s="73">
        <f>SUM(F21:F28)</f>
        <v>133.06</v>
      </c>
      <c r="G29" s="73">
        <f>E29-F29</f>
        <v>221.43999999999994</v>
      </c>
      <c r="H29" s="74">
        <f>+(G29-I29)/G29</f>
        <v>6.3516076589595127E-2</v>
      </c>
      <c r="I29" s="73">
        <f>SUM(I21:I28)</f>
        <v>207.375</v>
      </c>
      <c r="J29" s="53" t="s">
        <v>25</v>
      </c>
      <c r="K29" s="27"/>
      <c r="L29" s="36"/>
      <c r="M29" s="36"/>
      <c r="N29" s="36"/>
      <c r="O29" s="90"/>
      <c r="P29" s="90"/>
      <c r="Q29" s="90"/>
    </row>
    <row r="30" spans="2:17" x14ac:dyDescent="0.25">
      <c r="B30" s="25"/>
      <c r="C30" s="26"/>
      <c r="D30" s="26"/>
      <c r="E30" s="26"/>
      <c r="F30" s="45"/>
      <c r="G30" s="45"/>
      <c r="H30" s="47"/>
      <c r="I30" s="45"/>
      <c r="J30" s="27"/>
      <c r="K30" s="27"/>
      <c r="L30" s="28"/>
      <c r="M30" s="28"/>
      <c r="N30" s="28"/>
      <c r="O30" s="5"/>
      <c r="P30" s="5"/>
      <c r="Q30" s="5"/>
    </row>
    <row r="31" spans="2:17" x14ac:dyDescent="0.25">
      <c r="H31" s="47"/>
    </row>
    <row r="32" spans="2:17" x14ac:dyDescent="0.25">
      <c r="H32" s="47"/>
    </row>
    <row r="33" spans="8:8" x14ac:dyDescent="0.25">
      <c r="H33" s="47"/>
    </row>
    <row r="34" spans="8:8" x14ac:dyDescent="0.25">
      <c r="H34" s="47"/>
    </row>
    <row r="35" spans="8:8" x14ac:dyDescent="0.25">
      <c r="H35" s="47"/>
    </row>
    <row r="36" spans="8:8" x14ac:dyDescent="0.25">
      <c r="H36" s="47"/>
    </row>
    <row r="37" spans="8:8" x14ac:dyDescent="0.25">
      <c r="H37" s="47"/>
    </row>
  </sheetData>
  <mergeCells count="16">
    <mergeCell ref="O18:Q18"/>
    <mergeCell ref="B18:E18"/>
    <mergeCell ref="D2:I3"/>
    <mergeCell ref="B6:F6"/>
    <mergeCell ref="O29:Q29"/>
    <mergeCell ref="I19:I20"/>
    <mergeCell ref="L19:N19"/>
    <mergeCell ref="O19:Q19"/>
    <mergeCell ref="J19:J20"/>
    <mergeCell ref="G19:G20"/>
    <mergeCell ref="H19:H20"/>
    <mergeCell ref="B19:B20"/>
    <mergeCell ref="C19:C20"/>
    <mergeCell ref="D19:D20"/>
    <mergeCell ref="E19:E20"/>
    <mergeCell ref="F19:F20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Glencore Cuota Marzo</vt:lpstr>
      <vt:lpstr>'Glencore Cuota 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Letelier</dc:creator>
  <cp:lastModifiedBy>Edith Poblete</cp:lastModifiedBy>
  <cp:lastPrinted>2025-05-26T20:55:25Z</cp:lastPrinted>
  <dcterms:created xsi:type="dcterms:W3CDTF">2015-06-05T18:19:34Z</dcterms:created>
  <dcterms:modified xsi:type="dcterms:W3CDTF">2026-03-16T20:31:11Z</dcterms:modified>
</cp:coreProperties>
</file>