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DDD26971-3C63-4F04-BA20-E2D9500707A9}" xr6:coauthVersionLast="47" xr6:coauthVersionMax="47" xr10:uidLastSave="{00000000-0000-0000-0000-000000000000}"/>
  <bookViews>
    <workbookView xWindow="-108" yWindow="-108" windowWidth="23256" windowHeight="12456" xr2:uid="{9444B255-7C9B-42D9-AAC1-09EF70B1E888}"/>
  </bookViews>
  <sheets>
    <sheet name="HUMEDADES PREMEZCLA" sheetId="2" r:id="rId1"/>
    <sheet name="PLAN DE MEZCLA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5" i="1"/>
  <c r="E59" i="2"/>
  <c r="E60" i="2"/>
  <c r="E61" i="2"/>
  <c r="E62" i="2"/>
  <c r="E63" i="2"/>
  <c r="E64" i="2"/>
  <c r="E65" i="2"/>
  <c r="E66" i="2"/>
  <c r="E67" i="2"/>
  <c r="E68" i="2"/>
  <c r="E38" i="2"/>
  <c r="E39" i="2"/>
  <c r="E40" i="2"/>
  <c r="C44" i="2"/>
  <c r="E41" i="2"/>
  <c r="E42" i="2"/>
  <c r="C52" i="2"/>
  <c r="E50" i="2"/>
  <c r="E49" i="2"/>
  <c r="C26" i="2"/>
  <c r="E24" i="2"/>
  <c r="E23" i="2"/>
  <c r="E22" i="2"/>
  <c r="E21" i="2"/>
  <c r="D21" i="1"/>
  <c r="F19" i="1"/>
  <c r="F20" i="1"/>
  <c r="F18" i="1"/>
  <c r="F13" i="1"/>
  <c r="D14" i="1"/>
  <c r="C70" i="2"/>
  <c r="E58" i="2"/>
  <c r="E57" i="2"/>
  <c r="C33" i="2"/>
  <c r="E31" i="2"/>
  <c r="E30" i="2"/>
  <c r="C16" i="2"/>
  <c r="E14" i="2"/>
  <c r="E13" i="2"/>
  <c r="C8" i="2"/>
  <c r="E6" i="2"/>
  <c r="F11" i="1"/>
  <c r="F4" i="1"/>
  <c r="D7" i="1"/>
  <c r="F6" i="1"/>
  <c r="F21" i="1" l="1"/>
  <c r="E21" i="1" s="1"/>
  <c r="F14" i="1"/>
  <c r="E14" i="1" s="1"/>
  <c r="F7" i="1"/>
  <c r="E7" i="1" s="1"/>
  <c r="E70" i="2"/>
  <c r="D70" i="2" s="1"/>
  <c r="I5" i="2"/>
  <c r="E44" i="2"/>
  <c r="D44" i="2" s="1"/>
  <c r="E52" i="2"/>
  <c r="E26" i="2"/>
  <c r="D26" i="2" s="1"/>
  <c r="E33" i="2"/>
  <c r="D33" i="2" s="1"/>
  <c r="E8" i="2"/>
  <c r="E16" i="2"/>
  <c r="D16" i="2" s="1"/>
  <c r="D52" i="2" l="1"/>
  <c r="K5" i="2"/>
  <c r="J5" i="2" s="1"/>
  <c r="D8" i="2"/>
</calcChain>
</file>

<file path=xl/sharedStrings.xml><?xml version="1.0" encoding="utf-8"?>
<sst xmlns="http://schemas.openxmlformats.org/spreadsheetml/2006/main" count="94" uniqueCount="40">
  <si>
    <t>PREMEZCLA A</t>
  </si>
  <si>
    <t>Referencia OP</t>
  </si>
  <si>
    <t>Calidad</t>
  </si>
  <si>
    <t>TMH</t>
  </si>
  <si>
    <t>Proporciones</t>
  </si>
  <si>
    <t>Secuencia</t>
  </si>
  <si>
    <t>Total</t>
  </si>
  <si>
    <t>PREMEZCLA B</t>
  </si>
  <si>
    <t>DMH</t>
  </si>
  <si>
    <t>PREMEZCLA C</t>
  </si>
  <si>
    <t>Humedad %</t>
  </si>
  <si>
    <t>TMS</t>
  </si>
  <si>
    <t>Lote</t>
  </si>
  <si>
    <t xml:space="preserve">TMH </t>
  </si>
  <si>
    <t>TOTAL</t>
  </si>
  <si>
    <t>La Patagua P31299.06/P31375.01</t>
  </si>
  <si>
    <t>Teck P31378.01</t>
  </si>
  <si>
    <t>Sominor P31318.05AB/CMSG P30522.07A</t>
  </si>
  <si>
    <t>Sominor P31318.05C/06A</t>
  </si>
  <si>
    <t>Teck P 31378.01</t>
  </si>
  <si>
    <t>DMH P 31229.04</t>
  </si>
  <si>
    <t>Los Bronces P31365.01</t>
  </si>
  <si>
    <t>P31378.01</t>
  </si>
  <si>
    <t>P31299.06 / P31375.01</t>
  </si>
  <si>
    <t>La Patagua</t>
  </si>
  <si>
    <t>Teck-Andacollo</t>
  </si>
  <si>
    <t>P31318.05AB/P30522.07A</t>
  </si>
  <si>
    <t>Sominor/San Gerónimo</t>
  </si>
  <si>
    <t>P31318.05C/06A</t>
  </si>
  <si>
    <t>Tambillos-Sominor</t>
  </si>
  <si>
    <t>P31299.04</t>
  </si>
  <si>
    <t>N/A</t>
  </si>
  <si>
    <t>PRE MEZCLA A</t>
  </si>
  <si>
    <t>PRE MEZCLA B</t>
  </si>
  <si>
    <t>P31365.01</t>
  </si>
  <si>
    <t>Los Bronces</t>
  </si>
  <si>
    <t>PLAN DE MEZCLA DE CU S 31366.01</t>
  </si>
  <si>
    <t xml:space="preserve"> HUMEDADES PLAN DE MEZCLA DE CU S 31366.01</t>
  </si>
  <si>
    <t>TOTAL MEZCLA S31366.01</t>
  </si>
  <si>
    <t>MEZCLA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</si>
</sst>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\-#,##0\ "/>
    <numFmt numFmtId="165" formatCode="0.0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242424"/>
      <name val="Segoe UI"/>
      <family val="2"/>
    </font>
    <font>
      <b/>
      <u/>
      <sz val="10"/>
      <color rgb="FF000000"/>
      <name val="Aptos Narrow"/>
      <family val="2"/>
    </font>
    <font>
      <b/>
      <sz val="10"/>
      <color rgb="FF000000"/>
      <name val="Aptos Narrow"/>
      <family val="2"/>
    </font>
    <font>
      <sz val="8"/>
      <color rgb="FF000000"/>
      <name val="Aptos Narrow"/>
      <family val="2"/>
    </font>
    <font>
      <sz val="9"/>
      <color rgb="FF000000"/>
      <name val="Aptos Narrow"/>
      <family val="2"/>
    </font>
    <font>
      <sz val="10"/>
      <color rgb="FF000000"/>
      <name val="Aptos Narrow"/>
      <family val="2"/>
    </font>
    <font>
      <sz val="10"/>
      <color rgb="FF242424"/>
      <name val="Aptos Narrow"/>
      <family val="2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CEEF"/>
        <bgColor indexed="64"/>
      </patternFill>
    </fill>
    <fill>
      <patternFill patternType="solid">
        <fgColor rgb="FFE49EDD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4" fillId="2" borderId="0" xfId="0" applyFont="1" applyFill="1" applyAlignment="1">
      <alignment vertical="center" wrapText="1"/>
    </xf>
    <xf numFmtId="0" fontId="2" fillId="2" borderId="0" xfId="0" applyFont="1" applyFill="1" applyAlignment="1">
      <alignment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3" fontId="7" fillId="2" borderId="5" xfId="0" applyNumberFormat="1" applyFont="1" applyFill="1" applyBorder="1" applyAlignment="1">
      <alignment horizontal="center" vertical="center" wrapText="1"/>
    </xf>
    <xf numFmtId="3" fontId="4" fillId="4" borderId="5" xfId="0" applyNumberFormat="1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164" fontId="4" fillId="4" borderId="5" xfId="0" applyNumberFormat="1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3" fontId="0" fillId="6" borderId="7" xfId="0" applyNumberFormat="1" applyFill="1" applyBorder="1" applyAlignment="1">
      <alignment horizontal="center" vertical="center"/>
    </xf>
    <xf numFmtId="165" fontId="0" fillId="6" borderId="7" xfId="0" applyNumberFormat="1" applyFill="1" applyBorder="1" applyAlignment="1">
      <alignment horizontal="center" vertical="center"/>
    </xf>
    <xf numFmtId="3" fontId="1" fillId="5" borderId="7" xfId="0" applyNumberFormat="1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/>
    </xf>
    <xf numFmtId="3" fontId="1" fillId="7" borderId="7" xfId="0" applyNumberFormat="1" applyFont="1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3" fontId="0" fillId="8" borderId="7" xfId="0" applyNumberFormat="1" applyFill="1" applyBorder="1" applyAlignment="1">
      <alignment horizontal="center" vertical="center"/>
    </xf>
    <xf numFmtId="165" fontId="0" fillId="8" borderId="7" xfId="0" applyNumberFormat="1" applyFill="1" applyBorder="1" applyAlignment="1">
      <alignment horizontal="center" vertical="center"/>
    </xf>
    <xf numFmtId="0" fontId="1" fillId="9" borderId="7" xfId="0" applyFont="1" applyFill="1" applyBorder="1" applyAlignment="1">
      <alignment horizontal="center" vertical="center"/>
    </xf>
    <xf numFmtId="3" fontId="1" fillId="9" borderId="7" xfId="0" applyNumberFormat="1" applyFont="1" applyFill="1" applyBorder="1" applyAlignment="1">
      <alignment horizontal="center" vertical="center"/>
    </xf>
    <xf numFmtId="0" fontId="0" fillId="10" borderId="7" xfId="0" applyFill="1" applyBorder="1" applyAlignment="1">
      <alignment horizontal="center" vertical="center"/>
    </xf>
    <xf numFmtId="3" fontId="0" fillId="10" borderId="7" xfId="0" applyNumberFormat="1" applyFill="1" applyBorder="1" applyAlignment="1">
      <alignment horizontal="center" vertical="center"/>
    </xf>
    <xf numFmtId="165" fontId="0" fillId="10" borderId="7" xfId="0" applyNumberFormat="1" applyFill="1" applyBorder="1" applyAlignment="1">
      <alignment horizontal="center" vertical="center"/>
    </xf>
    <xf numFmtId="3" fontId="8" fillId="2" borderId="5" xfId="0" applyNumberFormat="1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3" fontId="1" fillId="6" borderId="0" xfId="0" applyNumberFormat="1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9" borderId="7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horizontal="center" vertical="center"/>
    </xf>
    <xf numFmtId="0" fontId="1" fillId="7" borderId="9" xfId="0" applyFont="1" applyFill="1" applyBorder="1" applyAlignment="1">
      <alignment horizontal="center" vertical="center"/>
    </xf>
    <xf numFmtId="165" fontId="1" fillId="7" borderId="7" xfId="0" applyNumberFormat="1" applyFont="1" applyFill="1" applyBorder="1" applyAlignment="1">
      <alignment horizontal="center" vertical="center"/>
    </xf>
    <xf numFmtId="165" fontId="7" fillId="2" borderId="5" xfId="0" applyNumberFormat="1" applyFont="1" applyFill="1" applyBorder="1" applyAlignment="1">
      <alignment horizontal="center" vertical="center" wrapText="1"/>
    </xf>
    <xf numFmtId="165" fontId="4" fillId="4" borderId="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CF045-F227-43E4-A42B-C931090EF5BA}">
  <dimension ref="B2:K70"/>
  <sheetViews>
    <sheetView tabSelected="1" workbookViewId="0">
      <selection activeCell="D69" sqref="D69"/>
    </sheetView>
  </sheetViews>
  <sheetFormatPr baseColWidth="10" defaultRowHeight="14.4" x14ac:dyDescent="0.3"/>
  <cols>
    <col min="2" max="5" width="18.77734375" customWidth="1"/>
    <col min="8" max="8" width="14.6640625" customWidth="1"/>
  </cols>
  <sheetData>
    <row r="2" spans="2:11" x14ac:dyDescent="0.3">
      <c r="B2" s="43" t="s">
        <v>37</v>
      </c>
      <c r="C2" s="43"/>
      <c r="D2" s="43"/>
      <c r="E2" s="43"/>
    </row>
    <row r="4" spans="2:11" x14ac:dyDescent="0.3">
      <c r="B4" s="41" t="s">
        <v>0</v>
      </c>
      <c r="C4" s="41"/>
      <c r="D4" s="41" t="s">
        <v>15</v>
      </c>
      <c r="E4" s="41"/>
      <c r="G4" s="39" t="s">
        <v>38</v>
      </c>
      <c r="H4" s="39"/>
      <c r="I4" s="36" t="s">
        <v>3</v>
      </c>
      <c r="J4" s="36" t="s">
        <v>10</v>
      </c>
      <c r="K4" s="36" t="s">
        <v>11</v>
      </c>
    </row>
    <row r="5" spans="2:11" x14ac:dyDescent="0.3">
      <c r="B5" s="20" t="s">
        <v>12</v>
      </c>
      <c r="C5" s="20" t="s">
        <v>13</v>
      </c>
      <c r="D5" s="20" t="s">
        <v>10</v>
      </c>
      <c r="E5" s="20" t="s">
        <v>11</v>
      </c>
      <c r="G5" s="37"/>
      <c r="H5" s="37"/>
      <c r="I5" s="38">
        <f>SUM(C8,C16,C33,C44,C70,C26,C52)</f>
        <v>12059020</v>
      </c>
      <c r="J5" s="37">
        <f>ROUND((((I5-K5)/I5)*100),4)</f>
        <v>7.7237999999999998</v>
      </c>
      <c r="K5" s="38">
        <f>SUM(E8,E16,E33,E44,E70,E26,E52)</f>
        <v>11127604</v>
      </c>
    </row>
    <row r="6" spans="2:11" x14ac:dyDescent="0.3">
      <c r="B6" s="21">
        <v>1</v>
      </c>
      <c r="C6" s="22">
        <v>430150</v>
      </c>
      <c r="D6" s="23">
        <v>8.0709999999999997</v>
      </c>
      <c r="E6" s="22">
        <f>ROUND((C6*(100-D6)/100),0)</f>
        <v>395433</v>
      </c>
    </row>
    <row r="8" spans="2:11" x14ac:dyDescent="0.3">
      <c r="B8" s="20" t="s">
        <v>14</v>
      </c>
      <c r="C8" s="24">
        <f>SUM(C6:C6)</f>
        <v>430150</v>
      </c>
      <c r="D8" s="20">
        <f>ROUND((((C8-E8)/C8)*100),4)</f>
        <v>8.0709</v>
      </c>
      <c r="E8" s="24">
        <f>SUM(E6:E6)</f>
        <v>395433</v>
      </c>
    </row>
    <row r="11" spans="2:11" x14ac:dyDescent="0.3">
      <c r="B11" s="41" t="s">
        <v>0</v>
      </c>
      <c r="C11" s="41"/>
      <c r="D11" s="41" t="s">
        <v>16</v>
      </c>
      <c r="E11" s="41"/>
    </row>
    <row r="12" spans="2:11" x14ac:dyDescent="0.3">
      <c r="B12" s="20" t="s">
        <v>12</v>
      </c>
      <c r="C12" s="20" t="s">
        <v>13</v>
      </c>
      <c r="D12" s="20" t="s">
        <v>10</v>
      </c>
      <c r="E12" s="20" t="s">
        <v>11</v>
      </c>
    </row>
    <row r="13" spans="2:11" x14ac:dyDescent="0.3">
      <c r="B13" s="21">
        <v>1</v>
      </c>
      <c r="C13" s="22">
        <v>369645</v>
      </c>
      <c r="D13" s="21">
        <v>7.4245000000000001</v>
      </c>
      <c r="E13" s="22">
        <f>ROUND((C13*(100-D13)/100),0)</f>
        <v>342201</v>
      </c>
    </row>
    <row r="14" spans="2:11" x14ac:dyDescent="0.3">
      <c r="B14" s="21">
        <v>2</v>
      </c>
      <c r="C14" s="22">
        <v>369645</v>
      </c>
      <c r="D14" s="23">
        <v>8.0434000000000001</v>
      </c>
      <c r="E14" s="22">
        <f t="shared" ref="E14" si="0">ROUND((C14*(100-D14)/100),0)</f>
        <v>339913</v>
      </c>
    </row>
    <row r="16" spans="2:11" x14ac:dyDescent="0.3">
      <c r="B16" s="20" t="s">
        <v>14</v>
      </c>
      <c r="C16" s="24">
        <f>SUM(C13:C14)</f>
        <v>739290</v>
      </c>
      <c r="D16" s="20">
        <f>ROUND((((C16-E16)/C16)*100),4)</f>
        <v>7.7339000000000002</v>
      </c>
      <c r="E16" s="24">
        <f>SUM(E13:E14)</f>
        <v>682114</v>
      </c>
    </row>
    <row r="19" spans="2:5" x14ac:dyDescent="0.3">
      <c r="B19" s="41" t="s">
        <v>0</v>
      </c>
      <c r="C19" s="41"/>
      <c r="D19" s="41" t="s">
        <v>17</v>
      </c>
      <c r="E19" s="41"/>
    </row>
    <row r="20" spans="2:5" x14ac:dyDescent="0.3">
      <c r="B20" s="20" t="s">
        <v>12</v>
      </c>
      <c r="C20" s="20" t="s">
        <v>13</v>
      </c>
      <c r="D20" s="20" t="s">
        <v>10</v>
      </c>
      <c r="E20" s="20" t="s">
        <v>11</v>
      </c>
    </row>
    <row r="21" spans="2:5" x14ac:dyDescent="0.3">
      <c r="B21" s="21">
        <v>1</v>
      </c>
      <c r="C21" s="22">
        <v>483943</v>
      </c>
      <c r="D21" s="21">
        <v>8.2942999999999998</v>
      </c>
      <c r="E21" s="22">
        <f>ROUND((C21*(100-D21)/100),0)</f>
        <v>443803</v>
      </c>
    </row>
    <row r="22" spans="2:5" x14ac:dyDescent="0.3">
      <c r="B22" s="21">
        <v>2</v>
      </c>
      <c r="C22" s="22">
        <v>483943</v>
      </c>
      <c r="D22" s="23">
        <v>8.1579999999999995</v>
      </c>
      <c r="E22" s="22">
        <f t="shared" ref="E22:E24" si="1">ROUND((C22*(100-D22)/100),0)</f>
        <v>444463</v>
      </c>
    </row>
    <row r="23" spans="2:5" x14ac:dyDescent="0.3">
      <c r="B23" s="21">
        <v>3</v>
      </c>
      <c r="C23" s="22">
        <v>483942</v>
      </c>
      <c r="D23" s="23">
        <v>8.0867000000000004</v>
      </c>
      <c r="E23" s="22">
        <f t="shared" si="1"/>
        <v>444807</v>
      </c>
    </row>
    <row r="24" spans="2:5" x14ac:dyDescent="0.3">
      <c r="B24" s="21">
        <v>4</v>
      </c>
      <c r="C24" s="22">
        <v>483942</v>
      </c>
      <c r="D24" s="21">
        <v>7.9024000000000001</v>
      </c>
      <c r="E24" s="22">
        <f t="shared" si="1"/>
        <v>445699</v>
      </c>
    </row>
    <row r="26" spans="2:5" x14ac:dyDescent="0.3">
      <c r="B26" s="20" t="s">
        <v>14</v>
      </c>
      <c r="C26" s="24">
        <f>SUM(C21:C24)</f>
        <v>1935770</v>
      </c>
      <c r="D26" s="20">
        <f>ROUND((((C26-E26)/C26)*100),4)</f>
        <v>8.1104000000000003</v>
      </c>
      <c r="E26" s="24">
        <f>SUM(E21:E24)</f>
        <v>1778772</v>
      </c>
    </row>
    <row r="28" spans="2:5" x14ac:dyDescent="0.3">
      <c r="B28" s="46" t="s">
        <v>7</v>
      </c>
      <c r="C28" s="47"/>
      <c r="D28" s="46" t="s">
        <v>18</v>
      </c>
      <c r="E28" s="47"/>
    </row>
    <row r="29" spans="2:5" x14ac:dyDescent="0.3">
      <c r="B29" s="25" t="s">
        <v>12</v>
      </c>
      <c r="C29" s="25" t="s">
        <v>13</v>
      </c>
      <c r="D29" s="25" t="s">
        <v>10</v>
      </c>
      <c r="E29" s="25" t="s">
        <v>11</v>
      </c>
    </row>
    <row r="30" spans="2:5" x14ac:dyDescent="0.3">
      <c r="B30" s="27">
        <v>1</v>
      </c>
      <c r="C30" s="28">
        <v>379725</v>
      </c>
      <c r="D30" s="27">
        <v>8.4882000000000009</v>
      </c>
      <c r="E30" s="28">
        <f>ROUND((C30*(100-D30)/100),0)</f>
        <v>347493</v>
      </c>
    </row>
    <row r="31" spans="2:5" x14ac:dyDescent="0.3">
      <c r="B31" s="27">
        <v>2</v>
      </c>
      <c r="C31" s="28">
        <v>379725</v>
      </c>
      <c r="D31" s="29">
        <v>8.2657000000000007</v>
      </c>
      <c r="E31" s="28">
        <f t="shared" ref="E31" si="2">ROUND((C31*(100-D31)/100),0)</f>
        <v>348338</v>
      </c>
    </row>
    <row r="33" spans="2:5" x14ac:dyDescent="0.3">
      <c r="B33" s="25" t="s">
        <v>14</v>
      </c>
      <c r="C33" s="26">
        <f>SUM(C30:C31)</f>
        <v>759450</v>
      </c>
      <c r="D33" s="48">
        <f>ROUND((((C33-E33)/C33)*100),4)</f>
        <v>8.3770000000000007</v>
      </c>
      <c r="E33" s="26">
        <f>SUM(E30:E31)</f>
        <v>695831</v>
      </c>
    </row>
    <row r="36" spans="2:5" x14ac:dyDescent="0.3">
      <c r="B36" s="42" t="s">
        <v>7</v>
      </c>
      <c r="C36" s="42"/>
      <c r="D36" s="42" t="s">
        <v>19</v>
      </c>
      <c r="E36" s="42"/>
    </row>
    <row r="37" spans="2:5" x14ac:dyDescent="0.3">
      <c r="B37" s="25" t="s">
        <v>12</v>
      </c>
      <c r="C37" s="25" t="s">
        <v>13</v>
      </c>
      <c r="D37" s="25" t="s">
        <v>10</v>
      </c>
      <c r="E37" s="25" t="s">
        <v>11</v>
      </c>
    </row>
    <row r="38" spans="2:5" x14ac:dyDescent="0.3">
      <c r="B38" s="27">
        <v>1</v>
      </c>
      <c r="C38" s="28">
        <v>404570</v>
      </c>
      <c r="D38" s="27">
        <v>7.8423999999999996</v>
      </c>
      <c r="E38" s="28">
        <f>ROUND((C38*(100-D38)/100),0)</f>
        <v>372842</v>
      </c>
    </row>
    <row r="39" spans="2:5" x14ac:dyDescent="0.3">
      <c r="B39" s="27">
        <v>2</v>
      </c>
      <c r="C39" s="28">
        <v>404570</v>
      </c>
      <c r="D39" s="29">
        <v>7.8365</v>
      </c>
      <c r="E39" s="28">
        <f t="shared" ref="E39:E40" si="3">ROUND((C39*(100-D39)/100),0)</f>
        <v>372866</v>
      </c>
    </row>
    <row r="40" spans="2:5" x14ac:dyDescent="0.3">
      <c r="B40" s="27">
        <v>3</v>
      </c>
      <c r="C40" s="28">
        <v>404570</v>
      </c>
      <c r="D40" s="29">
        <v>7.5347</v>
      </c>
      <c r="E40" s="28">
        <f t="shared" si="3"/>
        <v>374087</v>
      </c>
    </row>
    <row r="41" spans="2:5" x14ac:dyDescent="0.3">
      <c r="B41" s="27">
        <v>3</v>
      </c>
      <c r="C41" s="28">
        <v>404570</v>
      </c>
      <c r="D41" s="29">
        <v>7.3023999999999996</v>
      </c>
      <c r="E41" s="28">
        <f t="shared" ref="E41:E42" si="4">ROUND((C41*(100-D41)/100),0)</f>
        <v>375027</v>
      </c>
    </row>
    <row r="42" spans="2:5" x14ac:dyDescent="0.3">
      <c r="B42" s="27">
        <v>3</v>
      </c>
      <c r="C42" s="28">
        <v>404570</v>
      </c>
      <c r="D42" s="29">
        <v>7.0903999999999998</v>
      </c>
      <c r="E42" s="28">
        <f t="shared" si="4"/>
        <v>375884</v>
      </c>
    </row>
    <row r="44" spans="2:5" x14ac:dyDescent="0.3">
      <c r="B44" s="25" t="s">
        <v>14</v>
      </c>
      <c r="C44" s="26">
        <f>SUM(C38:C42)</f>
        <v>2022850</v>
      </c>
      <c r="D44" s="25">
        <f>ROUND((((C44-E44)/C44)*100),4)</f>
        <v>7.5213000000000001</v>
      </c>
      <c r="E44" s="26">
        <f>SUM(E38:E42)</f>
        <v>1870706</v>
      </c>
    </row>
    <row r="47" spans="2:5" x14ac:dyDescent="0.3">
      <c r="B47" s="42" t="s">
        <v>7</v>
      </c>
      <c r="C47" s="42"/>
      <c r="D47" s="42" t="s">
        <v>20</v>
      </c>
      <c r="E47" s="42"/>
    </row>
    <row r="48" spans="2:5" x14ac:dyDescent="0.3">
      <c r="B48" s="25" t="s">
        <v>12</v>
      </c>
      <c r="C48" s="25" t="s">
        <v>13</v>
      </c>
      <c r="D48" s="25" t="s">
        <v>10</v>
      </c>
      <c r="E48" s="25" t="s">
        <v>11</v>
      </c>
    </row>
    <row r="49" spans="2:5" x14ac:dyDescent="0.3">
      <c r="B49" s="27">
        <v>1</v>
      </c>
      <c r="C49" s="28">
        <v>335755</v>
      </c>
      <c r="D49" s="29">
        <v>8.2070000000000007</v>
      </c>
      <c r="E49" s="28">
        <f>ROUND((C49*(100-D49)/100),0)</f>
        <v>308200</v>
      </c>
    </row>
    <row r="50" spans="2:5" x14ac:dyDescent="0.3">
      <c r="B50" s="27">
        <v>2</v>
      </c>
      <c r="C50" s="28">
        <v>335755</v>
      </c>
      <c r="D50" s="29">
        <v>7.1295000000000002</v>
      </c>
      <c r="E50" s="28">
        <f t="shared" ref="E50" si="5">ROUND((C50*(100-D50)/100),0)</f>
        <v>311817</v>
      </c>
    </row>
    <row r="52" spans="2:5" x14ac:dyDescent="0.3">
      <c r="B52" s="25" t="s">
        <v>14</v>
      </c>
      <c r="C52" s="26">
        <f>SUM(C49:C50)</f>
        <v>671510</v>
      </c>
      <c r="D52" s="25">
        <f>ROUND((((C52-E52)/C52)*100),4)</f>
        <v>7.6681999999999997</v>
      </c>
      <c r="E52" s="26">
        <f>SUM(E49:E50)</f>
        <v>620017</v>
      </c>
    </row>
    <row r="55" spans="2:5" x14ac:dyDescent="0.3">
      <c r="B55" s="40" t="s">
        <v>9</v>
      </c>
      <c r="C55" s="40"/>
      <c r="D55" s="40" t="s">
        <v>21</v>
      </c>
      <c r="E55" s="40"/>
    </row>
    <row r="56" spans="2:5" x14ac:dyDescent="0.3">
      <c r="B56" s="30" t="s">
        <v>12</v>
      </c>
      <c r="C56" s="30" t="s">
        <v>13</v>
      </c>
      <c r="D56" s="30" t="s">
        <v>10</v>
      </c>
      <c r="E56" s="30" t="s">
        <v>11</v>
      </c>
    </row>
    <row r="57" spans="2:5" x14ac:dyDescent="0.3">
      <c r="B57" s="32">
        <v>1</v>
      </c>
      <c r="C57" s="33">
        <v>458334</v>
      </c>
      <c r="D57" s="32">
        <v>7.6005000000000003</v>
      </c>
      <c r="E57" s="33">
        <f>ROUND((C57*(100-D57)/100),0)</f>
        <v>423498</v>
      </c>
    </row>
    <row r="58" spans="2:5" x14ac:dyDescent="0.3">
      <c r="B58" s="32">
        <v>2</v>
      </c>
      <c r="C58" s="33">
        <v>458334</v>
      </c>
      <c r="D58" s="34">
        <v>7.7233000000000001</v>
      </c>
      <c r="E58" s="33">
        <f t="shared" ref="E58" si="6">ROUND((C58*(100-D58)/100),0)</f>
        <v>422935</v>
      </c>
    </row>
    <row r="59" spans="2:5" x14ac:dyDescent="0.3">
      <c r="B59" s="32">
        <v>3</v>
      </c>
      <c r="C59" s="33">
        <v>458334</v>
      </c>
      <c r="D59" s="34">
        <v>7.3432000000000004</v>
      </c>
      <c r="E59" s="33">
        <f t="shared" ref="E59:E68" si="7">ROUND((C59*(100-D59)/100),0)</f>
        <v>424678</v>
      </c>
    </row>
    <row r="60" spans="2:5" x14ac:dyDescent="0.3">
      <c r="B60" s="32">
        <v>4</v>
      </c>
      <c r="C60" s="33">
        <v>458334</v>
      </c>
      <c r="D60" s="34">
        <v>7.4745999999999997</v>
      </c>
      <c r="E60" s="33">
        <f t="shared" si="7"/>
        <v>424075</v>
      </c>
    </row>
    <row r="61" spans="2:5" x14ac:dyDescent="0.3">
      <c r="B61" s="32">
        <v>5</v>
      </c>
      <c r="C61" s="33">
        <v>458333</v>
      </c>
      <c r="D61" s="34">
        <v>7.6936</v>
      </c>
      <c r="E61" s="33">
        <f t="shared" si="7"/>
        <v>423071</v>
      </c>
    </row>
    <row r="62" spans="2:5" x14ac:dyDescent="0.3">
      <c r="B62" s="32">
        <v>6</v>
      </c>
      <c r="C62" s="33">
        <v>458333</v>
      </c>
      <c r="D62" s="34">
        <v>7.5932000000000004</v>
      </c>
      <c r="E62" s="33">
        <f t="shared" si="7"/>
        <v>423531</v>
      </c>
    </row>
    <row r="63" spans="2:5" x14ac:dyDescent="0.3">
      <c r="B63" s="32">
        <v>7</v>
      </c>
      <c r="C63" s="33">
        <v>458333</v>
      </c>
      <c r="D63" s="34">
        <v>7.6294000000000004</v>
      </c>
      <c r="E63" s="33">
        <f t="shared" si="7"/>
        <v>423365</v>
      </c>
    </row>
    <row r="64" spans="2:5" x14ac:dyDescent="0.3">
      <c r="B64" s="32">
        <v>8</v>
      </c>
      <c r="C64" s="33">
        <v>458333</v>
      </c>
      <c r="D64" s="34">
        <v>7.5106000000000002</v>
      </c>
      <c r="E64" s="33">
        <f t="shared" si="7"/>
        <v>423909</v>
      </c>
    </row>
    <row r="65" spans="2:5" x14ac:dyDescent="0.3">
      <c r="B65" s="32">
        <v>9</v>
      </c>
      <c r="C65" s="33">
        <v>458333</v>
      </c>
      <c r="D65" s="34">
        <v>7.8385999999999996</v>
      </c>
      <c r="E65" s="33">
        <f t="shared" si="7"/>
        <v>422406</v>
      </c>
    </row>
    <row r="66" spans="2:5" x14ac:dyDescent="0.3">
      <c r="B66" s="32">
        <v>10</v>
      </c>
      <c r="C66" s="33">
        <v>458333</v>
      </c>
      <c r="D66" s="34">
        <v>7.7462999999999997</v>
      </c>
      <c r="E66" s="33">
        <f t="shared" si="7"/>
        <v>422829</v>
      </c>
    </row>
    <row r="67" spans="2:5" x14ac:dyDescent="0.3">
      <c r="B67" s="32">
        <v>11</v>
      </c>
      <c r="C67" s="33">
        <v>458333</v>
      </c>
      <c r="D67" s="34">
        <v>7.4215999999999998</v>
      </c>
      <c r="E67" s="33">
        <f t="shared" si="7"/>
        <v>424317</v>
      </c>
    </row>
    <row r="68" spans="2:5" x14ac:dyDescent="0.3">
      <c r="B68" s="32">
        <v>12</v>
      </c>
      <c r="C68" s="33">
        <v>458333</v>
      </c>
      <c r="D68" s="34">
        <v>7.0289000000000001</v>
      </c>
      <c r="E68" s="33">
        <f t="shared" si="7"/>
        <v>426117</v>
      </c>
    </row>
    <row r="70" spans="2:5" x14ac:dyDescent="0.3">
      <c r="B70" s="30" t="s">
        <v>14</v>
      </c>
      <c r="C70" s="31">
        <f>SUM(C57:C68)</f>
        <v>5500000</v>
      </c>
      <c r="D70" s="30">
        <f>ROUND((((C70-E70)/C70)*100),4)</f>
        <v>7.5503</v>
      </c>
      <c r="E70" s="31">
        <f>SUM(E57:E68)</f>
        <v>5084731</v>
      </c>
    </row>
  </sheetData>
  <mergeCells count="16">
    <mergeCell ref="B2:E2"/>
    <mergeCell ref="B36:C36"/>
    <mergeCell ref="D36:E36"/>
    <mergeCell ref="B55:C55"/>
    <mergeCell ref="D55:E55"/>
    <mergeCell ref="B19:C19"/>
    <mergeCell ref="D19:E19"/>
    <mergeCell ref="B47:C47"/>
    <mergeCell ref="D47:E47"/>
    <mergeCell ref="G4:H4"/>
    <mergeCell ref="B4:C4"/>
    <mergeCell ref="D4:E4"/>
    <mergeCell ref="B11:C11"/>
    <mergeCell ref="D11:E11"/>
    <mergeCell ref="B28:C28"/>
    <mergeCell ref="D28:E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62953-6896-4243-9983-59A5CDDF691E}">
  <dimension ref="B1:F22"/>
  <sheetViews>
    <sheetView topLeftCell="A2" workbookViewId="0">
      <selection activeCell="E21" sqref="E21"/>
    </sheetView>
  </sheetViews>
  <sheetFormatPr baseColWidth="10" defaultRowHeight="14.4" x14ac:dyDescent="0.3"/>
  <cols>
    <col min="2" max="6" width="15.77734375" customWidth="1"/>
  </cols>
  <sheetData>
    <row r="1" spans="2:6" x14ac:dyDescent="0.3">
      <c r="B1" s="44" t="s">
        <v>36</v>
      </c>
      <c r="C1" s="44"/>
      <c r="D1" s="44"/>
      <c r="E1" s="44"/>
      <c r="F1" s="44"/>
    </row>
    <row r="2" spans="2:6" ht="28.2" customHeight="1" thickBot="1" x14ac:dyDescent="0.35">
      <c r="B2" s="45" t="s">
        <v>0</v>
      </c>
      <c r="C2" s="45"/>
      <c r="D2" s="2"/>
      <c r="E2" s="2"/>
      <c r="F2" s="2"/>
    </row>
    <row r="3" spans="2:6" ht="28.2" thickBot="1" x14ac:dyDescent="0.35">
      <c r="B3" s="3" t="s">
        <v>1</v>
      </c>
      <c r="C3" s="4" t="s">
        <v>2</v>
      </c>
      <c r="D3" s="4" t="s">
        <v>3</v>
      </c>
      <c r="E3" s="4" t="s">
        <v>10</v>
      </c>
      <c r="F3" s="5" t="s">
        <v>11</v>
      </c>
    </row>
    <row r="4" spans="2:6" ht="15" thickBot="1" x14ac:dyDescent="0.35">
      <c r="B4" s="6" t="s">
        <v>23</v>
      </c>
      <c r="C4" s="7" t="s">
        <v>24</v>
      </c>
      <c r="D4" s="15">
        <v>430150</v>
      </c>
      <c r="E4" s="8">
        <v>8.0709</v>
      </c>
      <c r="F4" s="17">
        <f>ROUND((D4*(100-E4)/100),0)</f>
        <v>395433</v>
      </c>
    </row>
    <row r="5" spans="2:6" ht="15" thickBot="1" x14ac:dyDescent="0.35">
      <c r="B5" s="6" t="s">
        <v>22</v>
      </c>
      <c r="C5" s="7" t="s">
        <v>25</v>
      </c>
      <c r="D5" s="15">
        <v>739290</v>
      </c>
      <c r="E5" s="8">
        <v>7.7339000000000002</v>
      </c>
      <c r="F5" s="17">
        <f>ROUND((D5*(100-E5)/100),0)</f>
        <v>682114</v>
      </c>
    </row>
    <row r="6" spans="2:6" ht="24.6" thickBot="1" x14ac:dyDescent="0.35">
      <c r="B6" s="6" t="s">
        <v>26</v>
      </c>
      <c r="C6" s="7" t="s">
        <v>27</v>
      </c>
      <c r="D6" s="15">
        <v>1935770</v>
      </c>
      <c r="E6" s="8">
        <v>8.1104000000000003</v>
      </c>
      <c r="F6" s="17">
        <f>ROUND((D6*(100-E6)/100),0)</f>
        <v>1778771</v>
      </c>
    </row>
    <row r="7" spans="2:6" ht="15" thickBot="1" x14ac:dyDescent="0.35">
      <c r="B7" s="9" t="s">
        <v>6</v>
      </c>
      <c r="C7" s="10"/>
      <c r="D7" s="16">
        <f>SUM(D4:D6)</f>
        <v>3105210</v>
      </c>
      <c r="E7" s="11">
        <f>ROUND((((D7-F7)/D7)*100),4)</f>
        <v>8.0152999999999999</v>
      </c>
      <c r="F7" s="18">
        <f>SUM(F4:F6)</f>
        <v>2856318</v>
      </c>
    </row>
    <row r="8" spans="2:6" x14ac:dyDescent="0.3">
      <c r="B8" s="1"/>
      <c r="C8" s="12"/>
      <c r="D8" s="13"/>
      <c r="E8" s="13"/>
      <c r="F8" s="2"/>
    </row>
    <row r="9" spans="2:6" ht="28.2" customHeight="1" thickBot="1" x14ac:dyDescent="0.35">
      <c r="B9" s="45" t="s">
        <v>7</v>
      </c>
      <c r="C9" s="45"/>
      <c r="D9" s="2"/>
      <c r="E9" s="2"/>
      <c r="F9" s="2"/>
    </row>
    <row r="10" spans="2:6" ht="15" thickBot="1" x14ac:dyDescent="0.35">
      <c r="B10" s="3" t="s">
        <v>1</v>
      </c>
      <c r="C10" s="4" t="s">
        <v>2</v>
      </c>
      <c r="D10" s="4" t="s">
        <v>3</v>
      </c>
      <c r="E10" s="4" t="s">
        <v>4</v>
      </c>
      <c r="F10" s="5" t="s">
        <v>5</v>
      </c>
    </row>
    <row r="11" spans="2:6" ht="15" thickBot="1" x14ac:dyDescent="0.35">
      <c r="B11" s="14" t="s">
        <v>28</v>
      </c>
      <c r="C11" s="7" t="s">
        <v>29</v>
      </c>
      <c r="D11" s="15">
        <v>759450</v>
      </c>
      <c r="E11" s="49">
        <v>8.3770000000000007</v>
      </c>
      <c r="F11" s="19">
        <f>ROUND((D11*(100-E11)/100),0)</f>
        <v>695831</v>
      </c>
    </row>
    <row r="12" spans="2:6" ht="15" thickBot="1" x14ac:dyDescent="0.35">
      <c r="B12" s="14" t="s">
        <v>22</v>
      </c>
      <c r="C12" s="7" t="s">
        <v>25</v>
      </c>
      <c r="D12" s="15">
        <v>2022850</v>
      </c>
      <c r="E12" s="8">
        <v>7.5213000000000001</v>
      </c>
      <c r="F12" s="19">
        <f>ROUND((D12*(100-E12)/100),0)</f>
        <v>1870705</v>
      </c>
    </row>
    <row r="13" spans="2:6" ht="15" thickBot="1" x14ac:dyDescent="0.35">
      <c r="B13" s="6" t="s">
        <v>30</v>
      </c>
      <c r="C13" s="7" t="s">
        <v>8</v>
      </c>
      <c r="D13" s="35">
        <v>671510</v>
      </c>
      <c r="E13" s="8">
        <v>7.6681999999999997</v>
      </c>
      <c r="F13" s="19">
        <f>ROUND((D13*(100-E13)/100),0)</f>
        <v>620017</v>
      </c>
    </row>
    <row r="14" spans="2:6" ht="15" thickBot="1" x14ac:dyDescent="0.35">
      <c r="B14" s="9" t="s">
        <v>6</v>
      </c>
      <c r="C14" s="10"/>
      <c r="D14" s="16">
        <f>SUM(D11:D13)</f>
        <v>3453810</v>
      </c>
      <c r="E14" s="50">
        <f>ROUND((((D14-F14)/D14)*100),4)</f>
        <v>7.7380000000000004</v>
      </c>
      <c r="F14" s="16">
        <f>SUM(F11:F13)</f>
        <v>3186553</v>
      </c>
    </row>
    <row r="15" spans="2:6" x14ac:dyDescent="0.3">
      <c r="B15" s="1"/>
      <c r="C15" s="12"/>
      <c r="D15" s="13"/>
      <c r="E15" s="13"/>
      <c r="F15" s="2"/>
    </row>
    <row r="16" spans="2:6" ht="28.2" customHeight="1" thickBot="1" x14ac:dyDescent="0.35">
      <c r="B16" s="45" t="s">
        <v>39</v>
      </c>
      <c r="C16" s="45"/>
      <c r="D16" s="2"/>
      <c r="E16" s="2"/>
      <c r="F16" s="2"/>
    </row>
    <row r="17" spans="2:6" ht="28.2" thickBot="1" x14ac:dyDescent="0.35">
      <c r="B17" s="3" t="s">
        <v>1</v>
      </c>
      <c r="C17" s="4" t="s">
        <v>2</v>
      </c>
      <c r="D17" s="4" t="s">
        <v>3</v>
      </c>
      <c r="E17" s="4" t="s">
        <v>4</v>
      </c>
      <c r="F17" s="5" t="s">
        <v>5</v>
      </c>
    </row>
    <row r="18" spans="2:6" ht="15" thickBot="1" x14ac:dyDescent="0.35">
      <c r="B18" s="14" t="s">
        <v>31</v>
      </c>
      <c r="C18" s="7" t="s">
        <v>32</v>
      </c>
      <c r="D18" s="15">
        <v>3105210</v>
      </c>
      <c r="E18" s="8">
        <v>8.0152999999999999</v>
      </c>
      <c r="F18" s="19">
        <f>ROUND((D18*(100-E18)/100),0)</f>
        <v>2856318</v>
      </c>
    </row>
    <row r="19" spans="2:6" ht="15" thickBot="1" x14ac:dyDescent="0.35">
      <c r="B19" s="14" t="s">
        <v>31</v>
      </c>
      <c r="C19" s="7" t="s">
        <v>33</v>
      </c>
      <c r="D19" s="15">
        <v>3453810</v>
      </c>
      <c r="E19" s="49">
        <v>7.7380000000000004</v>
      </c>
      <c r="F19" s="19">
        <f t="shared" ref="F19:F20" si="0">ROUND((D19*(100-E19)/100),0)</f>
        <v>3186554</v>
      </c>
    </row>
    <row r="20" spans="2:6" ht="15" thickBot="1" x14ac:dyDescent="0.35">
      <c r="B20" s="6" t="s">
        <v>34</v>
      </c>
      <c r="C20" s="7" t="s">
        <v>35</v>
      </c>
      <c r="D20" s="35">
        <v>5500000</v>
      </c>
      <c r="E20" s="8">
        <v>7.5503</v>
      </c>
      <c r="F20" s="19">
        <f t="shared" si="0"/>
        <v>5084734</v>
      </c>
    </row>
    <row r="21" spans="2:6" ht="15" thickBot="1" x14ac:dyDescent="0.35">
      <c r="B21" s="9" t="s">
        <v>6</v>
      </c>
      <c r="C21" s="10"/>
      <c r="D21" s="16">
        <f>SUM(D18:D20)</f>
        <v>12059020</v>
      </c>
      <c r="E21" s="11">
        <f>ROUND((((D21-F21)/D21)*100),4)</f>
        <v>7.7237999999999998</v>
      </c>
      <c r="F21" s="16">
        <f>SUM(F18:F20)</f>
        <v>11127606</v>
      </c>
    </row>
    <row r="22" spans="2:6" x14ac:dyDescent="0.3">
      <c r="B22" s="1"/>
      <c r="C22" s="12"/>
      <c r="D22" s="13"/>
      <c r="E22" s="13"/>
      <c r="F22" s="2"/>
    </row>
  </sheetData>
  <mergeCells count="4">
    <mergeCell ref="B1:F1"/>
    <mergeCell ref="B16:C16"/>
    <mergeCell ref="B9:C9"/>
    <mergeCell ref="B2:C2"/>
  </mergeCells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HUMEDADES PREMEZCLA</vt:lpstr>
      <vt:lpstr>PLAN DE MEZCLA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Mondaca</dc:creator>
  <cp:lastModifiedBy>Marcelo Mondaca</cp:lastModifiedBy>
  <dcterms:created xsi:type="dcterms:W3CDTF">2025-12-16T22:51:03Z</dcterms:created>
  <dcterms:modified xsi:type="dcterms:W3CDTF">2026-02-11T18:33:57Z</dcterms:modified>
</cp:coreProperties>
</file>