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Ulloa\Desktop\"/>
    </mc:Choice>
  </mc:AlternateContent>
  <xr:revisionPtr revIDLastSave="0" documentId="13_ncr:1_{2241CAFE-31A1-4AF5-93B2-C3A780152382}" xr6:coauthVersionLast="47" xr6:coauthVersionMax="47" xr10:uidLastSave="{00000000-0000-0000-0000-000000000000}"/>
  <bookViews>
    <workbookView xWindow="-120" yWindow="-120" windowWidth="20730" windowHeight="11040" xr2:uid="{9444B255-7C9B-42D9-AAC1-09EF70B1E888}"/>
  </bookViews>
  <sheets>
    <sheet name="HUMEDADES PREMEZCLA" sheetId="2" r:id="rId1"/>
    <sheet name="PLAN DE MEZCL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 s="1"/>
  <c r="D13" i="1"/>
  <c r="D21" i="1"/>
  <c r="C52" i="2"/>
  <c r="C41" i="2"/>
  <c r="E39" i="2"/>
  <c r="E41" i="2" s="1"/>
  <c r="F12" i="1"/>
  <c r="F19" i="1"/>
  <c r="F20" i="1"/>
  <c r="E47" i="2"/>
  <c r="E48" i="2"/>
  <c r="E49" i="2"/>
  <c r="E50" i="2"/>
  <c r="E46" i="2"/>
  <c r="E45" i="2"/>
  <c r="E52" i="2" l="1"/>
  <c r="D52" i="2" s="1"/>
  <c r="D41" i="2"/>
  <c r="E18" i="2" l="1"/>
  <c r="E19" i="2"/>
  <c r="C21" i="2"/>
  <c r="C28" i="2"/>
  <c r="E33" i="2"/>
  <c r="C12" i="2"/>
  <c r="E7" i="2"/>
  <c r="E8" i="2"/>
  <c r="E9" i="2"/>
  <c r="E10" i="2"/>
  <c r="F11" i="1"/>
  <c r="F5" i="1"/>
  <c r="E26" i="2"/>
  <c r="F18" i="1"/>
  <c r="F17" i="1"/>
  <c r="C35" i="2"/>
  <c r="E32" i="2"/>
  <c r="E17" i="2"/>
  <c r="E6" i="2"/>
  <c r="F10" i="1"/>
  <c r="F4" i="1"/>
  <c r="D6" i="1"/>
  <c r="I5" i="2" l="1"/>
  <c r="E35" i="2"/>
  <c r="D35" i="2" s="1"/>
  <c r="F21" i="1"/>
  <c r="E21" i="1" s="1"/>
  <c r="E21" i="2"/>
  <c r="D21" i="2" s="1"/>
  <c r="E28" i="2"/>
  <c r="E12" i="2"/>
  <c r="F6" i="1"/>
  <c r="E6" i="1" s="1"/>
  <c r="D28" i="2" l="1"/>
  <c r="K5" i="2"/>
  <c r="J5" i="2" s="1"/>
  <c r="D12" i="2"/>
</calcChain>
</file>

<file path=xl/sharedStrings.xml><?xml version="1.0" encoding="utf-8"?>
<sst xmlns="http://schemas.openxmlformats.org/spreadsheetml/2006/main" count="84" uniqueCount="24">
  <si>
    <t>PREMEZCLA A</t>
  </si>
  <si>
    <t>Referencia OP</t>
  </si>
  <si>
    <t>Calidad</t>
  </si>
  <si>
    <t>TMH</t>
  </si>
  <si>
    <t>Total</t>
  </si>
  <si>
    <t>PREMEZCLA B</t>
  </si>
  <si>
    <t>Humedad %</t>
  </si>
  <si>
    <t>TMS</t>
  </si>
  <si>
    <t>Lote</t>
  </si>
  <si>
    <t xml:space="preserve">TMH </t>
  </si>
  <si>
    <t>TOTAL</t>
  </si>
  <si>
    <t>N/A</t>
  </si>
  <si>
    <t>PRE MEZCLA A</t>
  </si>
  <si>
    <t>PRE MEZCLA B</t>
  </si>
  <si>
    <t>MEZCLA FINAL</t>
  </si>
  <si>
    <t>Varios</t>
  </si>
  <si>
    <t>Varios SG/Tambillos/Anglo</t>
  </si>
  <si>
    <t>La Patagua</t>
  </si>
  <si>
    <t>SG</t>
  </si>
  <si>
    <t>PLAN DE MEZCLA DE CU S 31409.01</t>
  </si>
  <si>
    <t>SG/Tambillos/Anglo</t>
  </si>
  <si>
    <t>Tambillos/Anglo</t>
  </si>
  <si>
    <t xml:space="preserve"> HUMEDADES PLAN DE MEZCLA DE CU S 31409.01</t>
  </si>
  <si>
    <t>TOTAL MEZCLA S31409.01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</si>
</sst>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42424"/>
      <name val="Segoe UI"/>
      <family val="2"/>
    </font>
    <font>
      <b/>
      <u/>
      <sz val="10"/>
      <color rgb="FF000000"/>
      <name val="Aptos Narrow"/>
      <family val="2"/>
    </font>
    <font>
      <b/>
      <sz val="10"/>
      <color rgb="FF000000"/>
      <name val="Aptos Narrow"/>
      <family val="2"/>
    </font>
    <font>
      <sz val="8"/>
      <color rgb="FF000000"/>
      <name val="Aptos Narrow"/>
      <family val="2"/>
    </font>
    <font>
      <sz val="9"/>
      <color rgb="FF000000"/>
      <name val="Aptos Narrow"/>
      <family val="2"/>
    </font>
    <font>
      <sz val="10"/>
      <color rgb="FF000000"/>
      <name val="Aptos Narrow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3" fontId="0" fillId="6" borderId="7" xfId="0" applyNumberFormat="1" applyFill="1" applyBorder="1" applyAlignment="1">
      <alignment horizontal="center" vertical="center"/>
    </xf>
    <xf numFmtId="165" fontId="0" fillId="6" borderId="7" xfId="0" applyNumberFormat="1" applyFill="1" applyBorder="1" applyAlignment="1">
      <alignment horizontal="center" vertical="center"/>
    </xf>
    <xf numFmtId="3" fontId="1" fillId="5" borderId="7" xfId="0" applyNumberFormat="1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3" fontId="1" fillId="7" borderId="7" xfId="0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3" fontId="0" fillId="8" borderId="7" xfId="0" applyNumberFormat="1" applyFill="1" applyBorder="1" applyAlignment="1">
      <alignment horizontal="center" vertical="center"/>
    </xf>
    <xf numFmtId="165" fontId="1" fillId="7" borderId="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3" fontId="1" fillId="6" borderId="7" xfId="0" applyNumberFormat="1" applyFont="1" applyFill="1" applyBorder="1" applyAlignment="1">
      <alignment horizontal="center" vertical="center"/>
    </xf>
    <xf numFmtId="165" fontId="1" fillId="6" borderId="7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3" fontId="0" fillId="10" borderId="7" xfId="0" applyNumberFormat="1" applyFill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165" fontId="1" fillId="9" borderId="7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3" fontId="0" fillId="11" borderId="0" xfId="0" applyNumberFormat="1" applyFill="1" applyBorder="1" applyAlignment="1">
      <alignment horizontal="center" vertical="center"/>
    </xf>
    <xf numFmtId="0" fontId="0" fillId="11" borderId="0" xfId="0" applyFill="1" applyBorder="1"/>
    <xf numFmtId="3" fontId="1" fillId="11" borderId="0" xfId="0" applyNumberFormat="1" applyFont="1" applyFill="1" applyBorder="1" applyAlignment="1">
      <alignment horizontal="center" vertical="center"/>
    </xf>
    <xf numFmtId="165" fontId="1" fillId="11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F045-F227-43E4-A42B-C931090EF5BA}">
  <dimension ref="B2:K78"/>
  <sheetViews>
    <sheetView tabSelected="1" topLeftCell="A30" workbookViewId="0">
      <selection activeCell="G75" sqref="G75"/>
    </sheetView>
  </sheetViews>
  <sheetFormatPr baseColWidth="10" defaultRowHeight="15" x14ac:dyDescent="0.25"/>
  <cols>
    <col min="2" max="5" width="18.7109375" customWidth="1"/>
    <col min="8" max="8" width="14.7109375" customWidth="1"/>
  </cols>
  <sheetData>
    <row r="2" spans="2:11" x14ac:dyDescent="0.25">
      <c r="B2" s="46" t="s">
        <v>22</v>
      </c>
      <c r="C2" s="46"/>
      <c r="D2" s="46"/>
      <c r="E2" s="46"/>
    </row>
    <row r="4" spans="2:11" x14ac:dyDescent="0.25">
      <c r="B4" s="43" t="s">
        <v>0</v>
      </c>
      <c r="C4" s="43"/>
      <c r="D4" s="43" t="s">
        <v>16</v>
      </c>
      <c r="E4" s="43"/>
      <c r="G4" s="43" t="s">
        <v>23</v>
      </c>
      <c r="H4" s="43"/>
      <c r="I4" s="20" t="s">
        <v>3</v>
      </c>
      <c r="J4" s="20" t="s">
        <v>6</v>
      </c>
      <c r="K4" s="20" t="s">
        <v>7</v>
      </c>
    </row>
    <row r="5" spans="2:11" x14ac:dyDescent="0.25">
      <c r="B5" s="20" t="s">
        <v>8</v>
      </c>
      <c r="C5" s="20" t="s">
        <v>9</v>
      </c>
      <c r="D5" s="20" t="s">
        <v>6</v>
      </c>
      <c r="E5" s="20" t="s">
        <v>7</v>
      </c>
      <c r="G5" s="44"/>
      <c r="H5" s="45"/>
      <c r="I5" s="32" t="e">
        <f>SUM(C12,C21,C28,C35,C41,C52,#REF!,#REF!,C78)</f>
        <v>#REF!</v>
      </c>
      <c r="J5" s="33" t="e">
        <f>ROUND((((I5-K5)/I5)*100),4)</f>
        <v>#REF!</v>
      </c>
      <c r="K5" s="32" t="e">
        <f>SUM(E12,E21,E28,E35,E41,E52,#REF!,#REF!,E78)</f>
        <v>#REF!</v>
      </c>
    </row>
    <row r="6" spans="2:11" x14ac:dyDescent="0.25">
      <c r="B6" s="21">
        <v>1</v>
      </c>
      <c r="C6" s="22">
        <v>536284</v>
      </c>
      <c r="D6" s="23">
        <v>8.5658999999999992</v>
      </c>
      <c r="E6" s="22">
        <f>ROUND((C6*(100-D6)/100),0)</f>
        <v>490346</v>
      </c>
    </row>
    <row r="7" spans="2:11" x14ac:dyDescent="0.25">
      <c r="B7" s="21">
        <v>2</v>
      </c>
      <c r="C7" s="22">
        <v>536284</v>
      </c>
      <c r="D7" s="23">
        <v>8.8446999999999996</v>
      </c>
      <c r="E7" s="22">
        <f t="shared" ref="E7:E10" si="0">ROUND((C7*(100-D7)/100),0)</f>
        <v>488851</v>
      </c>
    </row>
    <row r="8" spans="2:11" x14ac:dyDescent="0.25">
      <c r="B8" s="21">
        <v>3</v>
      </c>
      <c r="C8" s="22">
        <v>536284</v>
      </c>
      <c r="D8" s="23">
        <v>8.7941000000000003</v>
      </c>
      <c r="E8" s="22">
        <f t="shared" si="0"/>
        <v>489123</v>
      </c>
    </row>
    <row r="9" spans="2:11" x14ac:dyDescent="0.25">
      <c r="B9" s="21">
        <v>4</v>
      </c>
      <c r="C9" s="22">
        <v>536284</v>
      </c>
      <c r="D9" s="23">
        <v>8.5304000000000002</v>
      </c>
      <c r="E9" s="22">
        <f t="shared" si="0"/>
        <v>490537</v>
      </c>
    </row>
    <row r="10" spans="2:11" x14ac:dyDescent="0.25">
      <c r="B10" s="21">
        <v>5</v>
      </c>
      <c r="C10" s="22">
        <v>536284</v>
      </c>
      <c r="D10" s="23">
        <v>8.7070000000000007</v>
      </c>
      <c r="E10" s="22">
        <f t="shared" si="0"/>
        <v>489590</v>
      </c>
    </row>
    <row r="12" spans="2:11" x14ac:dyDescent="0.25">
      <c r="B12" s="20" t="s">
        <v>10</v>
      </c>
      <c r="C12" s="24">
        <f>SUM(C6:C10)</f>
        <v>2681420</v>
      </c>
      <c r="D12" s="20">
        <f>ROUND((((C12-E12)/C12)*100),4)</f>
        <v>8.6883999999999997</v>
      </c>
      <c r="E12" s="24">
        <f>SUM(E6:E10)</f>
        <v>2448447</v>
      </c>
    </row>
    <row r="15" spans="2:11" x14ac:dyDescent="0.25">
      <c r="B15" s="43" t="s">
        <v>0</v>
      </c>
      <c r="C15" s="43"/>
      <c r="D15" s="43" t="s">
        <v>17</v>
      </c>
      <c r="E15" s="43"/>
    </row>
    <row r="16" spans="2:11" x14ac:dyDescent="0.25">
      <c r="B16" s="20" t="s">
        <v>8</v>
      </c>
      <c r="C16" s="20" t="s">
        <v>9</v>
      </c>
      <c r="D16" s="20" t="s">
        <v>6</v>
      </c>
      <c r="E16" s="20" t="s">
        <v>7</v>
      </c>
    </row>
    <row r="17" spans="2:5" x14ac:dyDescent="0.25">
      <c r="B17" s="21">
        <v>1</v>
      </c>
      <c r="C17" s="22">
        <v>446904</v>
      </c>
      <c r="D17" s="21">
        <v>8.4100999999999999</v>
      </c>
      <c r="E17" s="22">
        <f>ROUND((C17*(100-D17)/100),0)</f>
        <v>409319</v>
      </c>
    </row>
    <row r="18" spans="2:5" x14ac:dyDescent="0.25">
      <c r="B18" s="21">
        <v>2</v>
      </c>
      <c r="C18" s="22">
        <v>446903</v>
      </c>
      <c r="D18" s="21">
        <v>9.0787999999999993</v>
      </c>
      <c r="E18" s="22">
        <f t="shared" ref="E18:E19" si="1">ROUND((C18*(100-D18)/100),0)</f>
        <v>406330</v>
      </c>
    </row>
    <row r="19" spans="2:5" x14ac:dyDescent="0.25">
      <c r="B19" s="21">
        <v>3</v>
      </c>
      <c r="C19" s="22">
        <v>446903</v>
      </c>
      <c r="D19" s="21">
        <v>8.9550999999999998</v>
      </c>
      <c r="E19" s="22">
        <f t="shared" si="1"/>
        <v>406882</v>
      </c>
    </row>
    <row r="21" spans="2:5" x14ac:dyDescent="0.25">
      <c r="B21" s="20" t="s">
        <v>10</v>
      </c>
      <c r="C21" s="24">
        <f>SUM(C17:C19)</f>
        <v>1340710</v>
      </c>
      <c r="D21" s="20">
        <f>ROUND((((C21-E21)/C21)*100),4)</f>
        <v>8.8147000000000002</v>
      </c>
      <c r="E21" s="24">
        <f>SUM(E17:E19)</f>
        <v>1222531</v>
      </c>
    </row>
    <row r="24" spans="2:5" x14ac:dyDescent="0.25">
      <c r="B24" s="47" t="s">
        <v>5</v>
      </c>
      <c r="C24" s="47"/>
      <c r="D24" s="47" t="s">
        <v>16</v>
      </c>
      <c r="E24" s="47"/>
    </row>
    <row r="25" spans="2:5" x14ac:dyDescent="0.25">
      <c r="B25" s="25" t="s">
        <v>8</v>
      </c>
      <c r="C25" s="25" t="s">
        <v>9</v>
      </c>
      <c r="D25" s="25"/>
      <c r="E25" s="25" t="s">
        <v>7</v>
      </c>
    </row>
    <row r="26" spans="2:5" x14ac:dyDescent="0.25">
      <c r="B26" s="27">
        <v>1</v>
      </c>
      <c r="C26" s="28">
        <v>606435</v>
      </c>
      <c r="D26" s="27">
        <v>8.3743999999999996</v>
      </c>
      <c r="E26" s="28">
        <f>ROUND((C26*(100-D26)/100),0)</f>
        <v>555650</v>
      </c>
    </row>
    <row r="28" spans="2:5" x14ac:dyDescent="0.25">
      <c r="B28" s="25" t="s">
        <v>10</v>
      </c>
      <c r="C28" s="26">
        <f>SUM(C26:C26)</f>
        <v>606435</v>
      </c>
      <c r="D28" s="25">
        <f>ROUND((((C28-E28)/C28)*100),4)</f>
        <v>8.3743999999999996</v>
      </c>
      <c r="E28" s="26">
        <f>SUM(E26:E26)</f>
        <v>555650</v>
      </c>
    </row>
    <row r="30" spans="2:5" x14ac:dyDescent="0.25">
      <c r="B30" s="48" t="s">
        <v>5</v>
      </c>
      <c r="C30" s="49"/>
      <c r="D30" s="48" t="s">
        <v>21</v>
      </c>
      <c r="E30" s="49"/>
    </row>
    <row r="31" spans="2:5" x14ac:dyDescent="0.25">
      <c r="B31" s="25" t="s">
        <v>8</v>
      </c>
      <c r="C31" s="25" t="s">
        <v>9</v>
      </c>
      <c r="D31" s="25" t="s">
        <v>6</v>
      </c>
      <c r="E31" s="25" t="s">
        <v>7</v>
      </c>
    </row>
    <row r="32" spans="2:5" x14ac:dyDescent="0.25">
      <c r="B32" s="27">
        <v>1</v>
      </c>
      <c r="C32" s="28">
        <v>436560</v>
      </c>
      <c r="D32" s="27">
        <v>8.8355999999999995</v>
      </c>
      <c r="E32" s="28">
        <f>ROUND((C32*(100-D32)/100),0)</f>
        <v>397987</v>
      </c>
    </row>
    <row r="33" spans="2:5" x14ac:dyDescent="0.25">
      <c r="B33" s="27">
        <v>2</v>
      </c>
      <c r="C33" s="28">
        <v>436560</v>
      </c>
      <c r="D33" s="27">
        <v>8.9771000000000001</v>
      </c>
      <c r="E33" s="28">
        <f t="shared" ref="E33" si="2">ROUND((C33*(100-D33)/100),0)</f>
        <v>397370</v>
      </c>
    </row>
    <row r="35" spans="2:5" x14ac:dyDescent="0.25">
      <c r="B35" s="25" t="s">
        <v>10</v>
      </c>
      <c r="C35" s="26">
        <f>SUM(C32:C33)</f>
        <v>873120</v>
      </c>
      <c r="D35" s="29">
        <f>ROUND((((C35-E35)/C35)*100),4)</f>
        <v>8.9062999999999999</v>
      </c>
      <c r="E35" s="26">
        <f>SUM(E32:E33)</f>
        <v>795357</v>
      </c>
    </row>
    <row r="37" spans="2:5" x14ac:dyDescent="0.25">
      <c r="B37" s="48" t="s">
        <v>5</v>
      </c>
      <c r="C37" s="49"/>
      <c r="D37" s="48" t="s">
        <v>17</v>
      </c>
      <c r="E37" s="49"/>
    </row>
    <row r="38" spans="2:5" x14ac:dyDescent="0.25">
      <c r="B38" s="25" t="s">
        <v>8</v>
      </c>
      <c r="C38" s="25" t="s">
        <v>9</v>
      </c>
      <c r="D38" s="25" t="s">
        <v>6</v>
      </c>
      <c r="E38" s="25" t="s">
        <v>7</v>
      </c>
    </row>
    <row r="39" spans="2:5" x14ac:dyDescent="0.25">
      <c r="B39" s="27">
        <v>1</v>
      </c>
      <c r="C39" s="28">
        <v>339750</v>
      </c>
      <c r="D39" s="27">
        <v>8.6338000000000008</v>
      </c>
      <c r="E39" s="28">
        <f>ROUND((C39*(100-D39)/100),0)</f>
        <v>310417</v>
      </c>
    </row>
    <row r="41" spans="2:5" x14ac:dyDescent="0.25">
      <c r="B41" s="25" t="s">
        <v>10</v>
      </c>
      <c r="C41" s="26">
        <f>SUM(C39:C39)</f>
        <v>339750</v>
      </c>
      <c r="D41" s="29">
        <f>ROUND((((C41-E41)/C41)*100),4)</f>
        <v>8.6336999999999993</v>
      </c>
      <c r="E41" s="26">
        <f>SUM(E39:E39)</f>
        <v>310417</v>
      </c>
    </row>
    <row r="43" spans="2:5" x14ac:dyDescent="0.25">
      <c r="B43" s="50" t="s">
        <v>14</v>
      </c>
      <c r="C43" s="51"/>
      <c r="D43" s="50" t="s">
        <v>16</v>
      </c>
      <c r="E43" s="51"/>
    </row>
    <row r="44" spans="2:5" x14ac:dyDescent="0.25">
      <c r="B44" s="34" t="s">
        <v>8</v>
      </c>
      <c r="C44" s="34" t="s">
        <v>9</v>
      </c>
      <c r="D44" s="34" t="s">
        <v>6</v>
      </c>
      <c r="E44" s="34" t="s">
        <v>7</v>
      </c>
    </row>
    <row r="45" spans="2:5" x14ac:dyDescent="0.25">
      <c r="B45" s="35">
        <v>1</v>
      </c>
      <c r="C45" s="36">
        <v>554247</v>
      </c>
      <c r="D45" s="35">
        <v>8.4400999999999993</v>
      </c>
      <c r="E45" s="36">
        <f>ROUND((C45*(100-D45)/100),0)</f>
        <v>507468</v>
      </c>
    </row>
    <row r="46" spans="2:5" x14ac:dyDescent="0.25">
      <c r="B46" s="35">
        <v>2</v>
      </c>
      <c r="C46" s="36">
        <v>554247</v>
      </c>
      <c r="D46" s="35">
        <v>8.4202999999999992</v>
      </c>
      <c r="E46" s="36">
        <f>ROUND((C46*(100-D46)/100),0)</f>
        <v>507578</v>
      </c>
    </row>
    <row r="47" spans="2:5" x14ac:dyDescent="0.25">
      <c r="B47" s="35">
        <v>3</v>
      </c>
      <c r="C47" s="36">
        <v>554247</v>
      </c>
      <c r="D47" s="35">
        <v>8.3885000000000005</v>
      </c>
      <c r="E47" s="36">
        <f t="shared" ref="E47:E50" si="3">ROUND((C47*(100-D47)/100),0)</f>
        <v>507754</v>
      </c>
    </row>
    <row r="48" spans="2:5" x14ac:dyDescent="0.25">
      <c r="B48" s="35">
        <v>4</v>
      </c>
      <c r="C48" s="36">
        <v>554248</v>
      </c>
      <c r="D48" s="35">
        <v>8.2078000000000007</v>
      </c>
      <c r="E48" s="36">
        <f t="shared" si="3"/>
        <v>508756</v>
      </c>
    </row>
    <row r="49" spans="2:5" x14ac:dyDescent="0.25">
      <c r="B49" s="35">
        <v>5</v>
      </c>
      <c r="C49" s="36">
        <v>554248</v>
      </c>
      <c r="D49" s="35">
        <v>8.4273000000000007</v>
      </c>
      <c r="E49" s="36">
        <f t="shared" si="3"/>
        <v>507540</v>
      </c>
    </row>
    <row r="50" spans="2:5" x14ac:dyDescent="0.25">
      <c r="B50" s="35">
        <v>6</v>
      </c>
      <c r="C50" s="36">
        <v>554248</v>
      </c>
      <c r="D50" s="35">
        <v>8.0907999999999998</v>
      </c>
      <c r="E50" s="36">
        <f t="shared" si="3"/>
        <v>509405</v>
      </c>
    </row>
    <row r="52" spans="2:5" x14ac:dyDescent="0.25">
      <c r="B52" s="34" t="s">
        <v>10</v>
      </c>
      <c r="C52" s="37">
        <f>SUM(C45:C50)</f>
        <v>3325485</v>
      </c>
      <c r="D52" s="38">
        <f>ROUND((((C52-E52)/C52)*100),4)</f>
        <v>8.3291000000000004</v>
      </c>
      <c r="E52" s="37">
        <f>SUM(E45:E50)</f>
        <v>3048501</v>
      </c>
    </row>
    <row r="55" spans="2:5" x14ac:dyDescent="0.25">
      <c r="B55" s="54"/>
      <c r="C55" s="54"/>
      <c r="D55" s="54"/>
      <c r="E55" s="54"/>
    </row>
    <row r="56" spans="2:5" x14ac:dyDescent="0.25">
      <c r="B56" s="55"/>
      <c r="C56" s="55"/>
      <c r="D56" s="55"/>
      <c r="E56" s="55"/>
    </row>
    <row r="57" spans="2:5" x14ac:dyDescent="0.25">
      <c r="B57" s="56"/>
      <c r="C57" s="57"/>
      <c r="D57" s="56"/>
      <c r="E57" s="57"/>
    </row>
    <row r="58" spans="2:5" x14ac:dyDescent="0.25">
      <c r="B58" s="56"/>
      <c r="C58" s="57"/>
      <c r="D58" s="56"/>
      <c r="E58" s="57"/>
    </row>
    <row r="59" spans="2:5" x14ac:dyDescent="0.25">
      <c r="B59" s="56"/>
      <c r="C59" s="57"/>
      <c r="D59" s="56"/>
      <c r="E59" s="57"/>
    </row>
    <row r="60" spans="2:5" x14ac:dyDescent="0.25">
      <c r="B60" s="56"/>
      <c r="C60" s="57"/>
      <c r="D60" s="56"/>
      <c r="E60" s="57"/>
    </row>
    <row r="61" spans="2:5" x14ac:dyDescent="0.25">
      <c r="B61" s="56"/>
      <c r="C61" s="57"/>
      <c r="D61" s="56"/>
      <c r="E61" s="57"/>
    </row>
    <row r="62" spans="2:5" x14ac:dyDescent="0.25">
      <c r="B62" s="56"/>
      <c r="C62" s="57"/>
      <c r="D62" s="56"/>
      <c r="E62" s="57"/>
    </row>
    <row r="63" spans="2:5" x14ac:dyDescent="0.25">
      <c r="B63" s="56"/>
      <c r="C63" s="57"/>
      <c r="D63" s="56"/>
      <c r="E63" s="57"/>
    </row>
    <row r="64" spans="2:5" x14ac:dyDescent="0.25">
      <c r="B64" s="56"/>
      <c r="C64" s="57"/>
      <c r="D64" s="56"/>
      <c r="E64" s="57"/>
    </row>
    <row r="65" spans="2:5" x14ac:dyDescent="0.25">
      <c r="B65" s="56"/>
      <c r="C65" s="57"/>
      <c r="D65" s="56"/>
      <c r="E65" s="57"/>
    </row>
    <row r="66" spans="2:5" x14ac:dyDescent="0.25">
      <c r="B66" s="56"/>
      <c r="C66" s="57"/>
      <c r="D66" s="56"/>
      <c r="E66" s="57"/>
    </row>
    <row r="67" spans="2:5" x14ac:dyDescent="0.25">
      <c r="B67" s="56"/>
      <c r="C67" s="57"/>
      <c r="D67" s="56"/>
      <c r="E67" s="57"/>
    </row>
    <row r="68" spans="2:5" x14ac:dyDescent="0.25">
      <c r="B68" s="56"/>
      <c r="C68" s="57"/>
      <c r="D68" s="56"/>
      <c r="E68" s="57"/>
    </row>
    <row r="69" spans="2:5" x14ac:dyDescent="0.25">
      <c r="B69" s="56"/>
      <c r="C69" s="57"/>
      <c r="D69" s="56"/>
      <c r="E69" s="57"/>
    </row>
    <row r="70" spans="2:5" x14ac:dyDescent="0.25">
      <c r="B70" s="56"/>
      <c r="C70" s="57"/>
      <c r="D70" s="56"/>
      <c r="E70" s="57"/>
    </row>
    <row r="71" spans="2:5" x14ac:dyDescent="0.25">
      <c r="B71" s="56"/>
      <c r="C71" s="57"/>
      <c r="D71" s="56"/>
      <c r="E71" s="57"/>
    </row>
    <row r="72" spans="2:5" x14ac:dyDescent="0.25">
      <c r="B72" s="56"/>
      <c r="C72" s="57"/>
      <c r="D72" s="56"/>
      <c r="E72" s="57"/>
    </row>
    <row r="73" spans="2:5" x14ac:dyDescent="0.25">
      <c r="B73" s="56"/>
      <c r="C73" s="57"/>
      <c r="D73" s="56"/>
      <c r="E73" s="57"/>
    </row>
    <row r="74" spans="2:5" x14ac:dyDescent="0.25">
      <c r="B74" s="56"/>
      <c r="C74" s="57"/>
      <c r="D74" s="56"/>
      <c r="E74" s="57"/>
    </row>
    <row r="75" spans="2:5" x14ac:dyDescent="0.25">
      <c r="B75" s="56"/>
      <c r="C75" s="57"/>
      <c r="D75" s="56"/>
      <c r="E75" s="57"/>
    </row>
    <row r="76" spans="2:5" x14ac:dyDescent="0.25">
      <c r="B76" s="56"/>
      <c r="C76" s="57"/>
      <c r="D76" s="56"/>
      <c r="E76" s="57"/>
    </row>
    <row r="77" spans="2:5" x14ac:dyDescent="0.25">
      <c r="B77" s="58"/>
      <c r="C77" s="58"/>
      <c r="D77" s="58"/>
      <c r="E77" s="58"/>
    </row>
    <row r="78" spans="2:5" x14ac:dyDescent="0.25">
      <c r="B78" s="55"/>
      <c r="C78" s="59"/>
      <c r="D78" s="60"/>
      <c r="E78" s="59"/>
    </row>
  </sheetData>
  <mergeCells count="17">
    <mergeCell ref="B55:C55"/>
    <mergeCell ref="D55:E55"/>
    <mergeCell ref="B37:C37"/>
    <mergeCell ref="D37:E37"/>
    <mergeCell ref="B43:C43"/>
    <mergeCell ref="D43:E43"/>
    <mergeCell ref="B2:E2"/>
    <mergeCell ref="B24:C24"/>
    <mergeCell ref="D24:E24"/>
    <mergeCell ref="B30:C30"/>
    <mergeCell ref="D30:E30"/>
    <mergeCell ref="G4:H4"/>
    <mergeCell ref="B4:C4"/>
    <mergeCell ref="D4:E4"/>
    <mergeCell ref="B15:C15"/>
    <mergeCell ref="D15:E15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2953-6896-4243-9983-59A5CDDF691E}">
  <dimension ref="B1:F21"/>
  <sheetViews>
    <sheetView topLeftCell="A6" workbookViewId="0">
      <selection activeCell="I22" sqref="I22"/>
    </sheetView>
  </sheetViews>
  <sheetFormatPr baseColWidth="10" defaultRowHeight="15" x14ac:dyDescent="0.25"/>
  <cols>
    <col min="2" max="2" width="15.7109375" customWidth="1"/>
    <col min="3" max="3" width="24.28515625" customWidth="1"/>
    <col min="4" max="6" width="15.7109375" customWidth="1"/>
  </cols>
  <sheetData>
    <row r="1" spans="2:6" x14ac:dyDescent="0.25">
      <c r="B1" s="52" t="s">
        <v>19</v>
      </c>
      <c r="C1" s="52"/>
      <c r="D1" s="52"/>
      <c r="E1" s="52"/>
      <c r="F1" s="52"/>
    </row>
    <row r="2" spans="2:6" ht="28.15" customHeight="1" thickBot="1" x14ac:dyDescent="0.3">
      <c r="B2" s="53" t="s">
        <v>0</v>
      </c>
      <c r="C2" s="53"/>
      <c r="D2" s="2"/>
      <c r="E2" s="2"/>
      <c r="F2" s="2"/>
    </row>
    <row r="3" spans="2:6" ht="15.75" thickBot="1" x14ac:dyDescent="0.3">
      <c r="B3" s="3" t="s">
        <v>1</v>
      </c>
      <c r="C3" s="4" t="s">
        <v>2</v>
      </c>
      <c r="D3" s="4" t="s">
        <v>3</v>
      </c>
      <c r="E3" s="4" t="s">
        <v>6</v>
      </c>
      <c r="F3" s="5" t="s">
        <v>7</v>
      </c>
    </row>
    <row r="4" spans="2:6" ht="15.75" thickBot="1" x14ac:dyDescent="0.3">
      <c r="B4" s="6" t="s">
        <v>15</v>
      </c>
      <c r="C4" s="7" t="s">
        <v>20</v>
      </c>
      <c r="D4" s="15">
        <v>2681420</v>
      </c>
      <c r="E4" s="8">
        <v>8.6883999999999997</v>
      </c>
      <c r="F4" s="17">
        <f>ROUND((D4*(100-E4)/100),0)</f>
        <v>2448448</v>
      </c>
    </row>
    <row r="5" spans="2:6" ht="15.75" thickBot="1" x14ac:dyDescent="0.3">
      <c r="B5" s="6" t="s">
        <v>15</v>
      </c>
      <c r="C5" s="7" t="s">
        <v>17</v>
      </c>
      <c r="D5" s="15">
        <v>1340710</v>
      </c>
      <c r="E5" s="8">
        <v>8.8147000000000002</v>
      </c>
      <c r="F5" s="17">
        <f>ROUND((D5*(100-E5)/100),0)</f>
        <v>1222530</v>
      </c>
    </row>
    <row r="6" spans="2:6" ht="15.75" thickBot="1" x14ac:dyDescent="0.3">
      <c r="B6" s="9" t="s">
        <v>4</v>
      </c>
      <c r="C6" s="10"/>
      <c r="D6" s="16">
        <f>SUM(D4:D5)</f>
        <v>4022130</v>
      </c>
      <c r="E6" s="11">
        <f>ROUND((((D6-F6)/D6)*100),4)</f>
        <v>8.7304999999999993</v>
      </c>
      <c r="F6" s="18">
        <f>SUM(F4:F5)</f>
        <v>3670978</v>
      </c>
    </row>
    <row r="7" spans="2:6" x14ac:dyDescent="0.25">
      <c r="B7" s="1"/>
      <c r="C7" s="12"/>
      <c r="D7" s="13"/>
      <c r="E7" s="13"/>
      <c r="F7" s="2"/>
    </row>
    <row r="8" spans="2:6" ht="28.15" customHeight="1" thickBot="1" x14ac:dyDescent="0.3">
      <c r="B8" s="53" t="s">
        <v>5</v>
      </c>
      <c r="C8" s="53"/>
      <c r="D8" s="2"/>
      <c r="E8" s="2"/>
      <c r="F8" s="2"/>
    </row>
    <row r="9" spans="2:6" ht="15.75" thickBot="1" x14ac:dyDescent="0.3">
      <c r="B9" s="3" t="s">
        <v>1</v>
      </c>
      <c r="C9" s="4" t="s">
        <v>2</v>
      </c>
      <c r="D9" s="4" t="s">
        <v>3</v>
      </c>
      <c r="E9" s="4" t="s">
        <v>6</v>
      </c>
      <c r="F9" s="5" t="s">
        <v>7</v>
      </c>
    </row>
    <row r="10" spans="2:6" ht="15.75" thickBot="1" x14ac:dyDescent="0.3">
      <c r="B10" s="14" t="s">
        <v>15</v>
      </c>
      <c r="C10" s="7" t="s">
        <v>20</v>
      </c>
      <c r="D10" s="15">
        <v>606435</v>
      </c>
      <c r="E10" s="30">
        <v>8.3743999999999996</v>
      </c>
      <c r="F10" s="19">
        <f>ROUND((D10*(100-E10)/100),0)</f>
        <v>555650</v>
      </c>
    </row>
    <row r="11" spans="2:6" ht="15.75" thickBot="1" x14ac:dyDescent="0.3">
      <c r="B11" s="14" t="s">
        <v>15</v>
      </c>
      <c r="C11" s="7" t="s">
        <v>21</v>
      </c>
      <c r="D11" s="15">
        <v>873120</v>
      </c>
      <c r="E11" s="30">
        <v>8.9062999999999999</v>
      </c>
      <c r="F11" s="19">
        <f>ROUND((D11*(100-E11)/100),0)</f>
        <v>795357</v>
      </c>
    </row>
    <row r="12" spans="2:6" ht="15.75" thickBot="1" x14ac:dyDescent="0.3">
      <c r="B12" s="14" t="s">
        <v>15</v>
      </c>
      <c r="C12" s="7" t="s">
        <v>17</v>
      </c>
      <c r="D12" s="15">
        <v>339750</v>
      </c>
      <c r="E12" s="30">
        <v>8.6336999999999993</v>
      </c>
      <c r="F12" s="19">
        <f>ROUND((D12*(100-E12)/100),0)</f>
        <v>310417</v>
      </c>
    </row>
    <row r="13" spans="2:6" ht="15.75" thickBot="1" x14ac:dyDescent="0.3">
      <c r="B13" s="9" t="s">
        <v>4</v>
      </c>
      <c r="C13" s="10"/>
      <c r="D13" s="16">
        <f>SUM(D10:D12)</f>
        <v>1819305</v>
      </c>
      <c r="E13" s="31">
        <f>ROUND((((D13-F13)/D13)*100),4)</f>
        <v>8.6781000000000006</v>
      </c>
      <c r="F13" s="16">
        <f>SUM(F10:F12)</f>
        <v>1661424</v>
      </c>
    </row>
    <row r="14" spans="2:6" x14ac:dyDescent="0.25">
      <c r="B14" s="1"/>
      <c r="C14" s="12"/>
      <c r="D14" s="13"/>
      <c r="E14" s="13"/>
      <c r="F14" s="2"/>
    </row>
    <row r="15" spans="2:6" ht="15.75" thickBot="1" x14ac:dyDescent="0.3">
      <c r="B15" s="53" t="s">
        <v>14</v>
      </c>
      <c r="C15" s="53"/>
      <c r="D15" s="2"/>
      <c r="E15" s="2"/>
      <c r="F15" s="2"/>
    </row>
    <row r="16" spans="2:6" ht="15.75" thickBot="1" x14ac:dyDescent="0.3">
      <c r="B16" s="3" t="s">
        <v>1</v>
      </c>
      <c r="C16" s="4" t="s">
        <v>2</v>
      </c>
      <c r="D16" s="4" t="s">
        <v>3</v>
      </c>
      <c r="E16" s="4" t="s">
        <v>6</v>
      </c>
      <c r="F16" s="5" t="s">
        <v>7</v>
      </c>
    </row>
    <row r="17" spans="2:6" ht="15.75" thickBot="1" x14ac:dyDescent="0.3">
      <c r="B17" s="14"/>
      <c r="C17" s="7" t="s">
        <v>20</v>
      </c>
      <c r="D17" s="15">
        <v>3325485</v>
      </c>
      <c r="E17" s="8">
        <v>8.3291000000000004</v>
      </c>
      <c r="F17" s="19">
        <f>ROUND((D17*(100-E17)/100),0)</f>
        <v>3048502</v>
      </c>
    </row>
    <row r="18" spans="2:6" ht="15.75" thickBot="1" x14ac:dyDescent="0.3">
      <c r="B18" s="14" t="s">
        <v>11</v>
      </c>
      <c r="C18" s="7" t="s">
        <v>12</v>
      </c>
      <c r="D18" s="15">
        <v>4022130</v>
      </c>
      <c r="E18" s="30">
        <v>8.7304999999999993</v>
      </c>
      <c r="F18" s="19">
        <f t="shared" ref="F18" si="0">ROUND((D18*(100-E18)/100),0)</f>
        <v>3670978</v>
      </c>
    </row>
    <row r="19" spans="2:6" ht="15.75" thickBot="1" x14ac:dyDescent="0.3">
      <c r="B19" s="14" t="s">
        <v>11</v>
      </c>
      <c r="C19" s="7" t="s">
        <v>13</v>
      </c>
      <c r="D19" s="15">
        <v>1819305</v>
      </c>
      <c r="E19" s="30">
        <v>8.6781000000000006</v>
      </c>
      <c r="F19" s="19">
        <f t="shared" ref="F19:F20" si="1">ROUND((D19*(100-E19)/100),0)</f>
        <v>1661424</v>
      </c>
    </row>
    <row r="20" spans="2:6" ht="15.75" thickBot="1" x14ac:dyDescent="0.3">
      <c r="B20" s="14"/>
      <c r="C20" s="7" t="s">
        <v>18</v>
      </c>
      <c r="D20" s="15">
        <v>793940</v>
      </c>
      <c r="E20" s="30">
        <v>0</v>
      </c>
      <c r="F20" s="19">
        <f t="shared" si="1"/>
        <v>793940</v>
      </c>
    </row>
    <row r="21" spans="2:6" ht="15.75" thickBot="1" x14ac:dyDescent="0.3">
      <c r="B21" s="39" t="s">
        <v>4</v>
      </c>
      <c r="C21" s="40"/>
      <c r="D21" s="41">
        <f>SUM(D17:D20)</f>
        <v>9960860</v>
      </c>
      <c r="E21" s="42">
        <f>ROUND((((D21-F21)/D21)*100),4)</f>
        <v>7.891</v>
      </c>
      <c r="F21" s="41">
        <f>SUM(F17:F20)</f>
        <v>9174844</v>
      </c>
    </row>
  </sheetData>
  <mergeCells count="4">
    <mergeCell ref="B1:F1"/>
    <mergeCell ref="B15:C15"/>
    <mergeCell ref="B8:C8"/>
    <mergeCell ref="B2:C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HUMEDADES PREMEZCLA</vt:lpstr>
      <vt:lpstr>PLAN DE MEZCLA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Mondaca</dc:creator>
  <cp:lastModifiedBy>Juan Ulloa</cp:lastModifiedBy>
  <dcterms:created xsi:type="dcterms:W3CDTF">2025-12-16T22:51:03Z</dcterms:created>
  <dcterms:modified xsi:type="dcterms:W3CDTF">2026-06-02T18:23:25Z</dcterms:modified>
</cp:coreProperties>
</file>