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defaultThemeVersion="124226"/>
  <mc:AlternateContent xmlns:mc="http://schemas.openxmlformats.org/markup-compatibility/2006">
    <mc:Choice Requires="x15">
      <x15ac:absPath xmlns:x15ac="http://schemas.microsoft.com/office/spreadsheetml/2010/11/ac" url="C:\Users\HP\Desktop\"/>
    </mc:Choice>
  </mc:AlternateContent>
  <xr:revisionPtr revIDLastSave="0" documentId="13_ncr:1_{35080537-4196-47A1-AAC5-5509033B38EA}" xr6:coauthVersionLast="47" xr6:coauthVersionMax="47" xr10:uidLastSave="{00000000-0000-0000-0000-000000000000}"/>
  <bookViews>
    <workbookView xWindow="-120" yWindow="-120" windowWidth="20730" windowHeight="11160" activeTab="3" xr2:uid="{2BC3D688-8E89-41F8-88F8-659837D6AE6D}"/>
  </bookViews>
  <sheets>
    <sheet name="Cover" sheetId="4" r:id="rId1"/>
    <sheet name="Report" sheetId="5" r:id="rId2"/>
    <sheet name="Calculations" sheetId="10" r:id="rId3"/>
    <sheet name="Final" sheetId="6" r:id="rId4"/>
  </sheets>
  <definedNames>
    <definedName name="_xlnm.Print_Area" localSheetId="2">Calculations!$A$1:$O$74</definedName>
    <definedName name="_xlnm.Print_Area" localSheetId="0">Cover!$A$1:$AJ$40</definedName>
    <definedName name="_xlnm.Print_Area" localSheetId="3">Final!$A$1:$AJ$51</definedName>
    <definedName name="_xlnm.Print_Area" localSheetId="1">Report!$A$1:$AJ$43</definedName>
    <definedName name="OLE_LINK1" localSheetId="1">Report!#REF!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2" i="6" l="1"/>
  <c r="K69" i="10"/>
  <c r="L69" i="10"/>
  <c r="M69" i="10" s="1"/>
  <c r="K35" i="10"/>
  <c r="L35" i="10"/>
  <c r="M35" i="10" s="1"/>
  <c r="G32" i="10"/>
  <c r="K32" i="10"/>
  <c r="L32" i="10"/>
  <c r="M32" i="10" s="1"/>
  <c r="G31" i="10"/>
  <c r="G27" i="10"/>
  <c r="G67" i="10"/>
  <c r="G68" i="10"/>
  <c r="G66" i="10"/>
  <c r="K33" i="10"/>
  <c r="L33" i="10"/>
  <c r="M33" i="10" s="1"/>
  <c r="K34" i="10"/>
  <c r="L34" i="10"/>
  <c r="M34" i="10" s="1"/>
  <c r="P26" i="10"/>
  <c r="Q25" i="10"/>
  <c r="K70" i="10"/>
  <c r="L70" i="10"/>
  <c r="M70" i="10" s="1"/>
  <c r="U62" i="10"/>
  <c r="V36" i="10"/>
  <c r="U36" i="10"/>
  <c r="G30" i="10"/>
  <c r="K30" i="10"/>
  <c r="L30" i="10"/>
  <c r="M30" i="10" s="1"/>
  <c r="K36" i="10"/>
  <c r="L36" i="10"/>
  <c r="M36" i="10" s="1"/>
  <c r="G29" i="10"/>
  <c r="K29" i="10"/>
  <c r="L29" i="10"/>
  <c r="M29" i="10" s="1"/>
  <c r="K31" i="10"/>
  <c r="L31" i="10"/>
  <c r="M31" i="10" s="1"/>
  <c r="P29" i="10"/>
  <c r="G28" i="10"/>
  <c r="K68" i="10"/>
  <c r="L68" i="10"/>
  <c r="M68" i="10" s="1"/>
  <c r="V81" i="10"/>
  <c r="U25" i="10"/>
  <c r="S25" i="10"/>
  <c r="S26" i="10" s="1"/>
  <c r="P14" i="10"/>
  <c r="P15" i="10" s="1"/>
  <c r="D16" i="10"/>
  <c r="P19" i="10"/>
  <c r="P22" i="10"/>
  <c r="K27" i="10"/>
  <c r="L27" i="10"/>
  <c r="M27" i="10" s="1"/>
  <c r="K28" i="10"/>
  <c r="L28" i="10"/>
  <c r="M28" i="10" s="1"/>
  <c r="G57" i="10"/>
  <c r="K57" i="10"/>
  <c r="L57" i="10"/>
  <c r="M57" i="10"/>
  <c r="G58" i="10"/>
  <c r="K58" i="10"/>
  <c r="N58" i="10" s="1"/>
  <c r="L58" i="10"/>
  <c r="M58" i="10" s="1"/>
  <c r="G59" i="10"/>
  <c r="K59" i="10"/>
  <c r="L59" i="10"/>
  <c r="M59" i="10" s="1"/>
  <c r="G60" i="10"/>
  <c r="K60" i="10"/>
  <c r="L60" i="10"/>
  <c r="M60" i="10" s="1"/>
  <c r="K66" i="10"/>
  <c r="L66" i="10"/>
  <c r="M66" i="10" s="1"/>
  <c r="K67" i="10"/>
  <c r="L67" i="10"/>
  <c r="M67" i="10" s="1"/>
  <c r="N52" i="10"/>
  <c r="N69" i="10" l="1"/>
  <c r="N32" i="10"/>
  <c r="N35" i="10"/>
  <c r="N60" i="10"/>
  <c r="N70" i="10"/>
  <c r="U26" i="10"/>
  <c r="N33" i="10"/>
  <c r="N31" i="10"/>
  <c r="N30" i="10"/>
  <c r="N29" i="10"/>
  <c r="N27" i="10"/>
  <c r="N36" i="10"/>
  <c r="N68" i="10"/>
  <c r="N67" i="10"/>
  <c r="N57" i="10"/>
  <c r="N28" i="10"/>
  <c r="N34" i="10"/>
  <c r="N66" i="10"/>
  <c r="N59" i="10"/>
  <c r="N61" i="10" s="1"/>
  <c r="N71" i="10" l="1"/>
  <c r="Q71" i="10" s="1"/>
  <c r="N37" i="10"/>
  <c r="Q37" i="10" l="1"/>
  <c r="P66" i="10"/>
  <c r="U27" i="10"/>
</calcChain>
</file>

<file path=xl/sharedStrings.xml><?xml version="1.0" encoding="utf-8"?>
<sst xmlns="http://schemas.openxmlformats.org/spreadsheetml/2006/main" count="288" uniqueCount="164">
  <si>
    <t>Forward</t>
  </si>
  <si>
    <t>Aft</t>
  </si>
  <si>
    <t>WEIGHT</t>
  </si>
  <si>
    <t>1.-</t>
  </si>
  <si>
    <t>YOUR REF.                         :</t>
  </si>
  <si>
    <t>SCOPE OF SURVEY           :</t>
  </si>
  <si>
    <t>PLACE OF SURVEY            :</t>
  </si>
  <si>
    <t>DATE OF SURVEY              :</t>
  </si>
  <si>
    <t>APPLICANT FOR SURVEY:</t>
  </si>
  <si>
    <t>REQUESTED BY                :</t>
  </si>
  <si>
    <t>Owners</t>
  </si>
  <si>
    <t>Port of registry</t>
  </si>
  <si>
    <t>Flag</t>
  </si>
  <si>
    <t xml:space="preserve">Master </t>
  </si>
  <si>
    <t xml:space="preserve">2.- </t>
  </si>
  <si>
    <t>REPORT</t>
  </si>
  <si>
    <t>DATE</t>
  </si>
  <si>
    <t>TIME</t>
  </si>
  <si>
    <t>ACTIVITIES</t>
  </si>
  <si>
    <t>CONTENTS</t>
  </si>
  <si>
    <t>SUMMARY OF FINDINGS :</t>
  </si>
  <si>
    <t>TIMES:</t>
  </si>
  <si>
    <t>TOTAL :</t>
  </si>
  <si>
    <t>ISSUED AT</t>
  </si>
  <si>
    <t xml:space="preserve">DATE       </t>
  </si>
  <si>
    <t>DRAFTS (m)</t>
  </si>
  <si>
    <t>Temp.</t>
  </si>
  <si>
    <t>Trim</t>
  </si>
  <si>
    <t>Product</t>
  </si>
  <si>
    <t>Quantity (MT)</t>
  </si>
  <si>
    <t>BUNKER SURVEY REPORT</t>
  </si>
  <si>
    <t>1.- Ship's particulars</t>
  </si>
  <si>
    <t>2.- Times</t>
  </si>
  <si>
    <t>3.- Bunker survey</t>
  </si>
  <si>
    <t>4.- Remarks</t>
  </si>
  <si>
    <t>5.- Attachments</t>
  </si>
  <si>
    <t>SHIP'S PARTICULARS:</t>
  </si>
  <si>
    <t>Charterers</t>
  </si>
  <si>
    <t>Chief Engineer</t>
  </si>
  <si>
    <t>3.-</t>
  </si>
  <si>
    <t>BUNKER SURVEY:</t>
  </si>
  <si>
    <t>Sea water</t>
  </si>
  <si>
    <t>Engine room</t>
  </si>
  <si>
    <t>TEMPERATURES (ºC)</t>
  </si>
  <si>
    <t>Tank</t>
  </si>
  <si>
    <t>Max</t>
  </si>
  <si>
    <t>sounding</t>
  </si>
  <si>
    <t>Sounding</t>
  </si>
  <si>
    <t>Volume</t>
  </si>
  <si>
    <t>(cbm)</t>
  </si>
  <si>
    <t>ºC / ºF</t>
  </si>
  <si>
    <t>Metric tons</t>
  </si>
  <si>
    <t>Average consumption per day</t>
  </si>
  <si>
    <t>At port</t>
  </si>
  <si>
    <t>Anchored</t>
  </si>
  <si>
    <t>Fuel oil</t>
  </si>
  <si>
    <t>Diesel oil</t>
  </si>
  <si>
    <t>Last bunkering information</t>
  </si>
  <si>
    <t>Date</t>
  </si>
  <si>
    <t>Place</t>
  </si>
  <si>
    <t>Specific gravity</t>
  </si>
  <si>
    <t>4.-</t>
  </si>
  <si>
    <t>REMARKS :</t>
  </si>
  <si>
    <t>ATTACHMENTS:</t>
  </si>
  <si>
    <t>This Bunker survey was made without prejudice and in the interest of whom it may concern.</t>
  </si>
  <si>
    <t xml:space="preserve">5.- </t>
  </si>
  <si>
    <t>To be corrected</t>
  </si>
  <si>
    <t>corrected</t>
  </si>
  <si>
    <t>Correction</t>
  </si>
  <si>
    <t>VESSEL                              :</t>
  </si>
  <si>
    <t>VOYAGE              :</t>
  </si>
  <si>
    <t>FUEL OIL high sulphur</t>
  </si>
  <si>
    <t>T.54B</t>
  </si>
  <si>
    <t>T.56</t>
  </si>
  <si>
    <t>Sp.gravity</t>
  </si>
  <si>
    <t>15ºC</t>
  </si>
  <si>
    <t>Factor for converting weight in vacuo to weight in air</t>
  </si>
  <si>
    <t>Density Range</t>
  </si>
  <si>
    <t xml:space="preserve">BUNKER SURVEY </t>
  </si>
  <si>
    <t>N/A</t>
  </si>
  <si>
    <t>MGO high sulphur</t>
  </si>
  <si>
    <t>Bunker survey commenced</t>
  </si>
  <si>
    <t>Bunker survey completed</t>
  </si>
  <si>
    <t>0.00</t>
  </si>
  <si>
    <t>Marine Gas Oil High Sulphur</t>
  </si>
  <si>
    <t>SAN ANTONIO</t>
  </si>
  <si>
    <t>PIER Nr. 8, PANUL PORT, CHILE</t>
  </si>
  <si>
    <t>MARINE GAS OIL Low sulphur</t>
  </si>
  <si>
    <t>DIESEL OIL</t>
  </si>
  <si>
    <t>cm</t>
  </si>
  <si>
    <t>Diesel Oil</t>
  </si>
  <si>
    <t>Fuel Oil</t>
  </si>
  <si>
    <t xml:space="preserve">Sailing </t>
  </si>
  <si>
    <t xml:space="preserve">Marine Surveyor </t>
  </si>
  <si>
    <t>Fuel Oil very low sulphur</t>
  </si>
  <si>
    <t>FUEL OIL very low sulphur</t>
  </si>
  <si>
    <t>MDO SERVICE</t>
  </si>
  <si>
    <t>MDO STORAGE</t>
  </si>
  <si>
    <t>LS SERVICE</t>
  </si>
  <si>
    <t>LS STORAGE</t>
  </si>
  <si>
    <t>Bunker calculations</t>
  </si>
  <si>
    <t>ALS Inspection Chile SpA.</t>
  </si>
  <si>
    <t>Marine Gas Oil low Sulphur</t>
  </si>
  <si>
    <t>MGO low sulphur</t>
  </si>
  <si>
    <t xml:space="preserve">ALS Inspection Chile SpA </t>
  </si>
  <si>
    <t>Limache 3405, Office 61</t>
  </si>
  <si>
    <t>Viña del Mar, CHILE</t>
  </si>
  <si>
    <t>T +56 32 2545 500</t>
  </si>
  <si>
    <t>º</t>
  </si>
  <si>
    <t>noon figure</t>
  </si>
  <si>
    <t xml:space="preserve">per hour mgo man. </t>
  </si>
  <si>
    <t>The following quantities were found onboard as calculated by Chief Engineer and the undersigned surveyor, from the ship’s calibration curves with due considerations to the trim of the vessel, temperature and specific gravity of oil:</t>
  </si>
  <si>
    <t>Claudio Alvear C.</t>
  </si>
  <si>
    <t>Sea codition at bunker survey time: 0.5 to 0.8 mts of swell.</t>
  </si>
  <si>
    <t>FUEL OIL Very Low sulphur</t>
  </si>
  <si>
    <t>FO. TK. 2P</t>
  </si>
  <si>
    <t>FO. TK. 2S</t>
  </si>
  <si>
    <t>OVERFLOW</t>
  </si>
  <si>
    <t>MGO</t>
  </si>
  <si>
    <t>Always</t>
  </si>
  <si>
    <t>G</t>
  </si>
  <si>
    <t>FO. TK. 1P</t>
  </si>
  <si>
    <t>FO. TK. 1S</t>
  </si>
  <si>
    <t>FO. TK. 3S</t>
  </si>
  <si>
    <t xml:space="preserve">FO. SETT TK </t>
  </si>
  <si>
    <t xml:space="preserve">FO. SERV TK </t>
  </si>
  <si>
    <t>FO. TK. 3P</t>
  </si>
  <si>
    <t>Date: April 13, 2026</t>
  </si>
  <si>
    <t xml:space="preserve">                       Report: SAI-2604-1344</t>
  </si>
  <si>
    <t>SAI-2604-1344</t>
  </si>
  <si>
    <t>DAMPSKIBSSELSKABET NORDEN A/S</t>
  </si>
  <si>
    <t>To ascertain bunker quantities onboard vessel's tanks at time of Delivery</t>
  </si>
  <si>
    <t>Total Quantity                   (at Delivery time; DLOSP)</t>
  </si>
  <si>
    <t>FEDERAL IRIS</t>
  </si>
  <si>
    <t>V.064</t>
  </si>
  <si>
    <t>PANAMA</t>
  </si>
  <si>
    <t>FORWARD GLORIA NAVIGATION S.A.</t>
  </si>
  <si>
    <t>JOMIER CALAGO SUMALINOG</t>
  </si>
  <si>
    <t>RONALD REYES TORIBIO</t>
  </si>
  <si>
    <t>APRIL 12, 2026</t>
  </si>
  <si>
    <t>ALS Surveyor attended onboard MV "FEDERAL IRIS"</t>
  </si>
  <si>
    <t>ALS Surveyor left MV "FEDERAL IRIS"</t>
  </si>
  <si>
    <t>FEBRUARY 26, 2026</t>
  </si>
  <si>
    <t>VANCOUVER, CANADA</t>
  </si>
  <si>
    <t xml:space="preserve">LS. FO. SETT TK </t>
  </si>
  <si>
    <t>DO. TK. 1 S</t>
  </si>
  <si>
    <t>DO. TK. 2 S</t>
  </si>
  <si>
    <t>DO. TK. 3 S</t>
  </si>
  <si>
    <t>DO. SERV 1 TK.</t>
  </si>
  <si>
    <t>DO. SERV 2 TK.</t>
  </si>
  <si>
    <t>Quantities of Bunkers found at Bunker Survey time on April 12, 2026 at 18:00 LT hours:</t>
  </si>
  <si>
    <t>In order to verify further existence of I.F.O. and / or M.G.O., the undersigned surveyor and vessel´s Chief Engineer checked sounding of F.O. Tk(s) Nr.1 Ps&amp;Ss; 2 Ps&amp;Ss; 3 Ps&amp;Ss; LS Settling Tk, Service and Settling Tk(s) &amp; Overflow and  DO Tk(s) 1&amp; 2 Ss; DO Tk 3;   DO Tk(s) Service 1&amp;2 Ss.</t>
  </si>
  <si>
    <t>Delivery Bunker Certificate.</t>
  </si>
  <si>
    <t>Consumption of Bunkers between Delivery time and Bunker survey:</t>
  </si>
  <si>
    <t>1,028.31</t>
  </si>
  <si>
    <t>54.28</t>
  </si>
  <si>
    <r>
      <t>Quantity of Bunkers at Delivery time on April 13, 2026 at 14:50 hours LT (18:50 UTC  hours) at DLOSP San Antonio shore</t>
    </r>
    <r>
      <rPr>
        <sz val="11"/>
        <color indexed="8"/>
        <rFont val="Avenir Next LT Pro"/>
        <family val="2"/>
      </rPr>
      <t>,Chile.</t>
    </r>
  </si>
  <si>
    <t>1,030.85</t>
  </si>
  <si>
    <t>54.38</t>
  </si>
  <si>
    <t>0.10</t>
  </si>
  <si>
    <t>2.54</t>
  </si>
  <si>
    <t>APRIL 13, 2026</t>
  </si>
  <si>
    <t>April 12, 2026</t>
  </si>
  <si>
    <t>DLOSP at San Antonio Shore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</si>
</sst>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Red]0.00"/>
    <numFmt numFmtId="165" formatCode="0.0000"/>
    <numFmt numFmtId="166" formatCode="0.0"/>
    <numFmt numFmtId="167" formatCode="0.000"/>
    <numFmt numFmtId="169" formatCode="General_)"/>
    <numFmt numFmtId="170" formatCode="0.000;[Red]0.000"/>
  </numFmts>
  <fonts count="59" x14ac:knownFonts="1">
    <font>
      <sz val="10"/>
      <name val="Arial"/>
    </font>
    <font>
      <sz val="10"/>
      <name val="Times New Roman"/>
      <family val="1"/>
    </font>
    <font>
      <sz val="8"/>
      <color indexed="12"/>
      <name val="Times New Roman"/>
      <family val="1"/>
    </font>
    <font>
      <sz val="8"/>
      <name val="Arial"/>
      <family val="2"/>
    </font>
    <font>
      <sz val="10"/>
      <name val="Arial"/>
      <family val="2"/>
    </font>
    <font>
      <sz val="10"/>
      <color indexed="12"/>
      <name val="Arial"/>
      <family val="2"/>
    </font>
    <font>
      <sz val="11"/>
      <name val="Arial"/>
      <family val="2"/>
    </font>
    <font>
      <sz val="8"/>
      <color indexed="55"/>
      <name val="Arial"/>
      <family val="2"/>
    </font>
    <font>
      <b/>
      <i/>
      <sz val="8"/>
      <color indexed="55"/>
      <name val="Arial"/>
      <family val="2"/>
    </font>
    <font>
      <b/>
      <sz val="12"/>
      <color indexed="62"/>
      <name val="Arial"/>
      <family val="2"/>
    </font>
    <font>
      <b/>
      <sz val="10"/>
      <color indexed="62"/>
      <name val="Arial Narrow"/>
      <family val="2"/>
    </font>
    <font>
      <b/>
      <sz val="10"/>
      <color indexed="62"/>
      <name val="Arial"/>
      <family val="2"/>
    </font>
    <font>
      <b/>
      <sz val="12"/>
      <color indexed="62"/>
      <name val="Lucida Sans Unicode"/>
      <family val="2"/>
    </font>
    <font>
      <b/>
      <sz val="10"/>
      <color indexed="62"/>
      <name val="Lucida Sans Unicode"/>
      <family val="2"/>
    </font>
    <font>
      <b/>
      <u/>
      <sz val="10"/>
      <name val="Arial"/>
      <family val="2"/>
    </font>
    <font>
      <b/>
      <sz val="10"/>
      <color indexed="10"/>
      <name val="Arial"/>
      <family val="2"/>
    </font>
    <font>
      <sz val="10"/>
      <color indexed="10"/>
      <name val="Arial"/>
      <family val="2"/>
    </font>
    <font>
      <sz val="10"/>
      <name val="Consolas"/>
      <family val="3"/>
    </font>
    <font>
      <b/>
      <sz val="8"/>
      <color indexed="55"/>
      <name val="Arial"/>
      <family val="2"/>
    </font>
    <font>
      <sz val="7"/>
      <name val="Arial"/>
      <family val="2"/>
    </font>
    <font>
      <sz val="11"/>
      <name val="Times New Roman"/>
      <family val="1"/>
    </font>
    <font>
      <sz val="9"/>
      <name val="Arial"/>
      <family val="2"/>
    </font>
    <font>
      <sz val="10"/>
      <color indexed="8"/>
      <name val="Arial"/>
      <family val="2"/>
    </font>
    <font>
      <b/>
      <i/>
      <sz val="10"/>
      <color indexed="55"/>
      <name val="Arial"/>
      <family val="2"/>
    </font>
    <font>
      <sz val="10"/>
      <name val="Avenir Next LT Pro"/>
      <family val="2"/>
    </font>
    <font>
      <sz val="11"/>
      <name val="Avenir Next LT Pro"/>
      <family val="2"/>
    </font>
    <font>
      <b/>
      <sz val="10"/>
      <name val="Avenir Next LT Pro"/>
      <family val="2"/>
    </font>
    <font>
      <b/>
      <sz val="12"/>
      <color indexed="62"/>
      <name val="Avenir Next LT Pro"/>
      <family val="2"/>
    </font>
    <font>
      <b/>
      <sz val="10"/>
      <color indexed="62"/>
      <name val="Avenir Next LT Pro"/>
      <family val="2"/>
    </font>
    <font>
      <sz val="10"/>
      <color indexed="62"/>
      <name val="Avenir Next LT Pro"/>
      <family val="2"/>
    </font>
    <font>
      <sz val="8"/>
      <color indexed="55"/>
      <name val="Avenir Next LT Pro"/>
      <family val="2"/>
    </font>
    <font>
      <sz val="10"/>
      <color indexed="8"/>
      <name val="Avenir Next LT Pro"/>
      <family val="2"/>
    </font>
    <font>
      <sz val="7"/>
      <name val="Avenir Next LT Pro"/>
      <family val="2"/>
    </font>
    <font>
      <sz val="10"/>
      <color indexed="12"/>
      <name val="Avenir Next LT Pro"/>
      <family val="2"/>
    </font>
    <font>
      <b/>
      <sz val="9"/>
      <color indexed="9"/>
      <name val="Avenir Next LT Pro"/>
      <family val="2"/>
    </font>
    <font>
      <b/>
      <sz val="8"/>
      <color indexed="9"/>
      <name val="Avenir Next LT Pro"/>
      <family val="2"/>
    </font>
    <font>
      <sz val="9"/>
      <name val="Avenir Next LT Pro"/>
      <family val="2"/>
    </font>
    <font>
      <b/>
      <u/>
      <sz val="10"/>
      <name val="Avenir Next LT Pro"/>
      <family val="2"/>
    </font>
    <font>
      <b/>
      <sz val="11"/>
      <color indexed="62"/>
      <name val="Avenir Next LT Pro"/>
      <family val="2"/>
    </font>
    <font>
      <b/>
      <sz val="9"/>
      <color indexed="62"/>
      <name val="Avenir Next LT Pro"/>
      <family val="2"/>
    </font>
    <font>
      <b/>
      <sz val="8"/>
      <color indexed="62"/>
      <name val="Avenir Next LT Pro"/>
      <family val="2"/>
    </font>
    <font>
      <sz val="11"/>
      <color indexed="8"/>
      <name val="Avenir Next LT Pro"/>
      <family val="2"/>
    </font>
    <font>
      <b/>
      <sz val="18"/>
      <name val="Avenir Next LT Pro"/>
      <family val="2"/>
    </font>
    <font>
      <sz val="11"/>
      <color theme="1"/>
      <name val="Calibri"/>
      <family val="2"/>
      <scheme val="minor"/>
    </font>
    <font>
      <b/>
      <sz val="9"/>
      <color rgb="FF004CAB"/>
      <name val="Arial"/>
      <family val="2"/>
    </font>
    <font>
      <b/>
      <i/>
      <sz val="8"/>
      <color rgb="FF969696"/>
      <name val="Arial"/>
      <family val="2"/>
    </font>
    <font>
      <sz val="8"/>
      <color rgb="FF969696"/>
      <name val="Arial"/>
      <family val="2"/>
    </font>
    <font>
      <b/>
      <sz val="10"/>
      <color theme="0"/>
      <name val="Avenir Next LT Pro"/>
      <family val="2"/>
    </font>
    <font>
      <sz val="10"/>
      <color theme="0"/>
      <name val="Avenir Next LT Pro"/>
      <family val="2"/>
    </font>
    <font>
      <b/>
      <sz val="10"/>
      <color rgb="FF004CAB"/>
      <name val="Avenir Next LT Pro"/>
      <family val="2"/>
    </font>
    <font>
      <b/>
      <sz val="12"/>
      <color rgb="FF004CAB"/>
      <name val="Avenir Next LT Pro"/>
      <family val="2"/>
    </font>
    <font>
      <b/>
      <sz val="9"/>
      <color theme="0"/>
      <name val="Avenir Next LT Pro"/>
      <family val="2"/>
    </font>
    <font>
      <sz val="9"/>
      <color theme="0"/>
      <name val="Avenir Next LT Pro"/>
      <family val="2"/>
    </font>
    <font>
      <b/>
      <sz val="8"/>
      <color theme="0"/>
      <name val="Avenir Next LT Pro"/>
      <family val="2"/>
    </font>
    <font>
      <b/>
      <sz val="10"/>
      <color rgb="FFFF0000"/>
      <name val="Arial"/>
      <family val="2"/>
    </font>
    <font>
      <b/>
      <sz val="11"/>
      <color rgb="FF004CAB"/>
      <name val="Avenir Next LT Pro"/>
      <family val="2"/>
    </font>
    <font>
      <b/>
      <sz val="13"/>
      <color rgb="FF004CAB"/>
      <name val="Avenir Next LT Pro"/>
      <family val="2"/>
    </font>
    <font>
      <sz val="10"/>
      <color rgb="FF004CAB"/>
      <name val="Avenir Next LT Pro"/>
      <family val="2"/>
    </font>
    <font>
      <b/>
      <sz val="11"/>
      <color theme="0"/>
      <name val="Avenir Next LT Pro"/>
      <family val="2"/>
    </font>
  </fonts>
  <fills count="11">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65"/>
        <bgColor indexed="9"/>
      </patternFill>
    </fill>
    <fill>
      <patternFill patternType="solid">
        <fgColor theme="0"/>
        <bgColor indexed="64"/>
      </patternFill>
    </fill>
    <fill>
      <patternFill patternType="solid">
        <fgColor rgb="FFFFFFFF"/>
        <bgColor rgb="FF000000"/>
      </patternFill>
    </fill>
    <fill>
      <patternFill patternType="solid">
        <fgColor rgb="FF004CAB"/>
        <bgColor indexed="64"/>
      </patternFill>
    </fill>
    <fill>
      <patternFill patternType="solid">
        <fgColor rgb="FF004CAB"/>
        <bgColor indexed="26"/>
      </patternFill>
    </fill>
  </fills>
  <borders count="37">
    <border>
      <left/>
      <right/>
      <top/>
      <bottom/>
      <diagonal/>
    </border>
    <border>
      <left style="thin">
        <color indexed="22"/>
      </left>
      <right style="thin">
        <color indexed="22"/>
      </right>
      <top style="thin">
        <color indexed="22"/>
      </top>
      <bottom style="thin">
        <color indexed="22"/>
      </bottom>
      <diagonal/>
    </border>
    <border>
      <left/>
      <right/>
      <top/>
      <bottom style="thin">
        <color indexed="22"/>
      </bottom>
      <diagonal/>
    </border>
    <border>
      <left style="thin">
        <color indexed="55"/>
      </left>
      <right/>
      <top/>
      <bottom/>
      <diagonal/>
    </border>
    <border>
      <left style="thin">
        <color indexed="64"/>
      </left>
      <right style="thin">
        <color indexed="64"/>
      </right>
      <top style="thin">
        <color indexed="64"/>
      </top>
      <bottom style="thin">
        <color indexed="64"/>
      </bottom>
      <diagonal/>
    </border>
    <border>
      <left/>
      <right/>
      <top style="thin">
        <color indexed="22"/>
      </top>
      <bottom style="thin">
        <color indexed="22"/>
      </bottom>
      <diagonal/>
    </border>
    <border>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bottom/>
      <diagonal/>
    </border>
    <border>
      <left/>
      <right style="thin">
        <color indexed="22"/>
      </right>
      <top/>
      <bottom/>
      <diagonal/>
    </border>
    <border>
      <left/>
      <right style="thin">
        <color indexed="22"/>
      </right>
      <top style="thin">
        <color indexed="22"/>
      </top>
      <bottom/>
      <diagonal/>
    </border>
    <border>
      <left/>
      <right style="thin">
        <color indexed="22"/>
      </right>
      <top/>
      <bottom style="thin">
        <color indexed="22"/>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bottom style="thin">
        <color indexed="55"/>
      </bottom>
      <diagonal/>
    </border>
    <border>
      <left/>
      <right/>
      <top style="thin">
        <color indexed="55"/>
      </top>
      <bottom style="thin">
        <color indexed="55"/>
      </bottom>
      <diagonal/>
    </border>
    <border>
      <left style="thin">
        <color indexed="55"/>
      </left>
      <right/>
      <top style="thin">
        <color indexed="55"/>
      </top>
      <bottom/>
      <diagonal/>
    </border>
    <border>
      <left style="thin">
        <color indexed="55"/>
      </left>
      <right style="thin">
        <color indexed="55"/>
      </right>
      <top style="thin">
        <color indexed="55"/>
      </top>
      <bottom/>
      <diagonal/>
    </border>
    <border>
      <left style="thin">
        <color indexed="55"/>
      </left>
      <right/>
      <top/>
      <bottom style="thin">
        <color indexed="55"/>
      </bottom>
      <diagonal/>
    </border>
    <border>
      <left style="thin">
        <color indexed="55"/>
      </left>
      <right style="thin">
        <color indexed="55"/>
      </right>
      <top/>
      <bottom style="thin">
        <color indexed="55"/>
      </bottom>
      <diagonal/>
    </border>
    <border>
      <left style="thin">
        <color indexed="55"/>
      </left>
      <right style="double">
        <color indexed="55"/>
      </right>
      <top style="thin">
        <color indexed="55"/>
      </top>
      <bottom style="thin">
        <color indexed="55"/>
      </bottom>
      <diagonal/>
    </border>
    <border>
      <left style="double">
        <color indexed="55"/>
      </left>
      <right style="thin">
        <color indexed="55"/>
      </right>
      <top style="thin">
        <color indexed="55"/>
      </top>
      <bottom/>
      <diagonal/>
    </border>
    <border>
      <left style="double">
        <color indexed="55"/>
      </left>
      <right style="thin">
        <color indexed="55"/>
      </right>
      <top/>
      <bottom style="thin">
        <color indexed="55"/>
      </bottom>
      <diagonal/>
    </border>
    <border>
      <left style="double">
        <color indexed="55"/>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right style="thin">
        <color indexed="55"/>
      </right>
      <top style="thin">
        <color indexed="55"/>
      </top>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top/>
      <bottom style="thin">
        <color indexed="22"/>
      </bottom>
      <diagonal/>
    </border>
    <border>
      <left style="thin">
        <color indexed="22"/>
      </left>
      <right/>
      <top style="thin">
        <color indexed="22"/>
      </top>
      <bottom/>
      <diagonal/>
    </border>
    <border>
      <left/>
      <right style="thin">
        <color indexed="55"/>
      </right>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22"/>
      </top>
      <bottom style="thin">
        <color theme="0" tint="-0.249977111117893"/>
      </bottom>
      <diagonal/>
    </border>
  </borders>
  <cellStyleXfs count="5">
    <xf numFmtId="0" fontId="0" fillId="0" borderId="0"/>
    <xf numFmtId="0" fontId="43" fillId="0" borderId="0"/>
    <xf numFmtId="0" fontId="4" fillId="0" borderId="0"/>
    <xf numFmtId="169" fontId="4" fillId="0" borderId="0"/>
    <xf numFmtId="169" fontId="4" fillId="0" borderId="0"/>
  </cellStyleXfs>
  <cellXfs count="381">
    <xf numFmtId="0" fontId="0" fillId="0" borderId="0" xfId="0"/>
    <xf numFmtId="0" fontId="0" fillId="2" borderId="0" xfId="0" applyFill="1"/>
    <xf numFmtId="0" fontId="9" fillId="2" borderId="0" xfId="0" applyFont="1" applyFill="1"/>
    <xf numFmtId="0" fontId="4" fillId="2" borderId="0" xfId="0" applyFont="1" applyFill="1"/>
    <xf numFmtId="0" fontId="0" fillId="2" borderId="2" xfId="0" applyFill="1" applyBorder="1"/>
    <xf numFmtId="0" fontId="13" fillId="2" borderId="0" xfId="0" applyFont="1" applyFill="1" applyAlignment="1">
      <alignment vertical="center" wrapText="1"/>
    </xf>
    <xf numFmtId="0" fontId="6" fillId="2" borderId="0" xfId="0" applyFont="1" applyFill="1"/>
    <xf numFmtId="0" fontId="0" fillId="2" borderId="0" xfId="0" applyFill="1" applyProtection="1">
      <protection locked="0"/>
    </xf>
    <xf numFmtId="0" fontId="6" fillId="2" borderId="0" xfId="0" applyFont="1" applyFill="1" applyProtection="1">
      <protection locked="0"/>
    </xf>
    <xf numFmtId="2" fontId="0" fillId="2" borderId="0" xfId="0" applyNumberFormat="1" applyFill="1" applyProtection="1">
      <protection locked="0"/>
    </xf>
    <xf numFmtId="0" fontId="0" fillId="7" borderId="0" xfId="0" applyFill="1" applyProtection="1">
      <protection locked="0"/>
    </xf>
    <xf numFmtId="0" fontId="18" fillId="3" borderId="0" xfId="0" applyFont="1" applyFill="1" applyProtection="1">
      <protection locked="0"/>
    </xf>
    <xf numFmtId="0" fontId="8" fillId="3" borderId="0" xfId="0" applyFont="1" applyFill="1" applyAlignment="1" applyProtection="1">
      <alignment vertical="top"/>
      <protection locked="0"/>
    </xf>
    <xf numFmtId="0" fontId="0" fillId="8" borderId="0" xfId="0" applyFill="1"/>
    <xf numFmtId="169" fontId="4" fillId="2" borderId="0" xfId="4" applyFill="1" applyProtection="1">
      <protection locked="0"/>
    </xf>
    <xf numFmtId="169" fontId="22" fillId="2" borderId="0" xfId="4" applyFont="1" applyFill="1" applyProtection="1">
      <protection locked="0"/>
    </xf>
    <xf numFmtId="169" fontId="22" fillId="2" borderId="0" xfId="4" applyFont="1" applyFill="1" applyAlignment="1" applyProtection="1">
      <alignment horizontal="centerContinuous" wrapText="1"/>
      <protection locked="0"/>
    </xf>
    <xf numFmtId="165" fontId="0" fillId="2" borderId="0" xfId="0" applyNumberFormat="1" applyFill="1" applyProtection="1">
      <protection locked="0"/>
    </xf>
    <xf numFmtId="0" fontId="1" fillId="2" borderId="0" xfId="0" applyFont="1" applyFill="1"/>
    <xf numFmtId="0" fontId="4" fillId="2" borderId="0" xfId="0" applyFont="1" applyFill="1" applyProtection="1">
      <protection locked="0"/>
    </xf>
    <xf numFmtId="0" fontId="5" fillId="2" borderId="0" xfId="0" applyFont="1" applyFill="1" applyProtection="1">
      <protection locked="0"/>
    </xf>
    <xf numFmtId="0" fontId="14" fillId="2" borderId="0" xfId="0" applyFont="1" applyFill="1" applyProtection="1">
      <protection locked="0"/>
    </xf>
    <xf numFmtId="0" fontId="5" fillId="2" borderId="0" xfId="0" applyFont="1" applyFill="1"/>
    <xf numFmtId="0" fontId="16" fillId="2" borderId="0" xfId="0" applyFont="1" applyFill="1" applyProtection="1">
      <protection locked="0"/>
    </xf>
    <xf numFmtId="167" fontId="0" fillId="2" borderId="0" xfId="0" applyNumberFormat="1" applyFill="1" applyProtection="1">
      <protection locked="0"/>
    </xf>
    <xf numFmtId="164" fontId="15" fillId="2" borderId="0" xfId="0" applyNumberFormat="1" applyFont="1" applyFill="1" applyAlignment="1" applyProtection="1">
      <alignment horizontal="right"/>
      <protection locked="0"/>
    </xf>
    <xf numFmtId="164" fontId="4" fillId="2" borderId="0" xfId="0" applyNumberFormat="1" applyFont="1" applyFill="1" applyAlignment="1" applyProtection="1">
      <alignment horizontal="right"/>
      <protection locked="0"/>
    </xf>
    <xf numFmtId="165" fontId="4" fillId="2" borderId="3" xfId="0" applyNumberFormat="1" applyFont="1" applyFill="1" applyBorder="1" applyProtection="1">
      <protection locked="0"/>
    </xf>
    <xf numFmtId="0" fontId="10" fillId="2" borderId="0" xfId="0" applyFont="1" applyFill="1" applyAlignment="1" applyProtection="1">
      <alignment horizontal="center"/>
      <protection locked="0"/>
    </xf>
    <xf numFmtId="0" fontId="10" fillId="2" borderId="3" xfId="0" applyFont="1" applyFill="1" applyBorder="1" applyAlignment="1" applyProtection="1">
      <alignment horizontal="center"/>
      <protection locked="0"/>
    </xf>
    <xf numFmtId="0" fontId="1" fillId="2" borderId="0" xfId="0" applyFont="1" applyFill="1" applyProtection="1">
      <protection locked="0"/>
    </xf>
    <xf numFmtId="0" fontId="1" fillId="2" borderId="0" xfId="0" applyFont="1" applyFill="1" applyAlignment="1" applyProtection="1">
      <alignment horizontal="right"/>
      <protection locked="0"/>
    </xf>
    <xf numFmtId="164" fontId="20" fillId="2" borderId="0" xfId="0" applyNumberFormat="1" applyFont="1" applyFill="1" applyProtection="1">
      <protection locked="0"/>
    </xf>
    <xf numFmtId="2" fontId="4" fillId="2" borderId="3" xfId="0" applyNumberFormat="1" applyFont="1" applyFill="1" applyBorder="1" applyProtection="1">
      <protection locked="0"/>
    </xf>
    <xf numFmtId="170" fontId="20" fillId="0" borderId="0" xfId="0" applyNumberFormat="1" applyFont="1" applyProtection="1">
      <protection locked="0"/>
    </xf>
    <xf numFmtId="2" fontId="1" fillId="2" borderId="0" xfId="0" applyNumberFormat="1" applyFont="1" applyFill="1" applyAlignment="1" applyProtection="1">
      <alignment horizontal="right"/>
      <protection locked="0"/>
    </xf>
    <xf numFmtId="0" fontId="11" fillId="2" borderId="0" xfId="0" applyFont="1" applyFill="1" applyProtection="1">
      <protection locked="0"/>
    </xf>
    <xf numFmtId="0" fontId="2" fillId="2" borderId="0" xfId="0" applyFont="1" applyFill="1" applyProtection="1">
      <protection locked="0"/>
    </xf>
    <xf numFmtId="20" fontId="1" fillId="2" borderId="0" xfId="0" applyNumberFormat="1" applyFont="1" applyFill="1" applyProtection="1">
      <protection locked="0"/>
    </xf>
    <xf numFmtId="0" fontId="17" fillId="4" borderId="4" xfId="0" applyFont="1" applyFill="1" applyBorder="1"/>
    <xf numFmtId="165" fontId="17" fillId="4" borderId="4" xfId="0" applyNumberFormat="1" applyFont="1" applyFill="1" applyBorder="1"/>
    <xf numFmtId="0" fontId="17" fillId="4" borderId="0" xfId="0" applyFont="1" applyFill="1"/>
    <xf numFmtId="167" fontId="1" fillId="2" borderId="0" xfId="0" applyNumberFormat="1" applyFont="1" applyFill="1"/>
    <xf numFmtId="0" fontId="1" fillId="2" borderId="0" xfId="0" applyFont="1" applyFill="1" applyAlignment="1">
      <alignment horizontal="right"/>
    </xf>
    <xf numFmtId="0" fontId="12" fillId="2" borderId="0" xfId="0" applyFont="1" applyFill="1" applyAlignment="1" applyProtection="1">
      <alignment horizontal="center"/>
      <protection locked="0"/>
    </xf>
    <xf numFmtId="0" fontId="7" fillId="3" borderId="0" xfId="0" applyFont="1" applyFill="1" applyProtection="1">
      <protection locked="0"/>
    </xf>
    <xf numFmtId="0" fontId="7" fillId="2" borderId="0" xfId="0" applyFont="1" applyFill="1" applyProtection="1">
      <protection locked="0"/>
    </xf>
    <xf numFmtId="0" fontId="8" fillId="3" borderId="0" xfId="0" applyFont="1" applyFill="1" applyProtection="1">
      <protection locked="0"/>
    </xf>
    <xf numFmtId="0" fontId="8" fillId="2" borderId="0" xfId="0" applyFont="1" applyFill="1" applyProtection="1">
      <protection locked="0"/>
    </xf>
    <xf numFmtId="0" fontId="4" fillId="3" borderId="0" xfId="0" applyFont="1" applyFill="1" applyProtection="1">
      <protection locked="0"/>
    </xf>
    <xf numFmtId="0" fontId="23" fillId="3" borderId="0" xfId="0" applyFont="1" applyFill="1" applyAlignment="1" applyProtection="1">
      <alignment horizontal="left"/>
      <protection locked="0"/>
    </xf>
    <xf numFmtId="0" fontId="23" fillId="2" borderId="0" xfId="0" applyFont="1" applyFill="1" applyAlignment="1" applyProtection="1">
      <alignment horizontal="left"/>
      <protection locked="0"/>
    </xf>
    <xf numFmtId="0" fontId="4" fillId="8" borderId="0" xfId="0" applyFont="1" applyFill="1"/>
    <xf numFmtId="0" fontId="44" fillId="0" borderId="0" xfId="0" applyFont="1" applyAlignment="1">
      <alignment horizontal="right" vertical="center"/>
    </xf>
    <xf numFmtId="0" fontId="21" fillId="0" borderId="0" xfId="0" applyFont="1" applyAlignment="1">
      <alignment horizontal="right" vertical="center"/>
    </xf>
    <xf numFmtId="0" fontId="45" fillId="8" borderId="0" xfId="0" applyFont="1" applyFill="1" applyProtection="1">
      <protection locked="0"/>
    </xf>
    <xf numFmtId="0" fontId="19" fillId="0" borderId="0" xfId="0" applyFont="1" applyAlignment="1">
      <alignment vertical="center"/>
    </xf>
    <xf numFmtId="0" fontId="46" fillId="8" borderId="0" xfId="0" applyFont="1" applyFill="1"/>
    <xf numFmtId="169" fontId="46" fillId="8" borderId="0" xfId="3" applyFont="1" applyFill="1"/>
    <xf numFmtId="0" fontId="24" fillId="2" borderId="0" xfId="0" applyFont="1" applyFill="1"/>
    <xf numFmtId="0" fontId="26" fillId="2" borderId="0" xfId="0" applyFont="1" applyFill="1" applyAlignment="1">
      <alignment horizontal="left" vertical="center"/>
    </xf>
    <xf numFmtId="22" fontId="24" fillId="2" borderId="0" xfId="0" applyNumberFormat="1" applyFont="1" applyFill="1" applyAlignment="1">
      <alignment horizontal="left" vertical="center"/>
    </xf>
    <xf numFmtId="22" fontId="24" fillId="2" borderId="0" xfId="0" applyNumberFormat="1" applyFont="1" applyFill="1" applyAlignment="1">
      <alignment vertical="top"/>
    </xf>
    <xf numFmtId="0" fontId="27" fillId="2" borderId="0" xfId="0" applyFont="1" applyFill="1"/>
    <xf numFmtId="0" fontId="28" fillId="2" borderId="5"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24" fillId="2" borderId="5" xfId="0" applyFont="1" applyFill="1" applyBorder="1" applyAlignment="1">
      <alignment horizontal="justify" vertical="center" wrapText="1"/>
    </xf>
    <xf numFmtId="0" fontId="28" fillId="2" borderId="6" xfId="0" applyFont="1" applyFill="1" applyBorder="1" applyAlignment="1">
      <alignment horizontal="left" vertical="center" wrapText="1"/>
    </xf>
    <xf numFmtId="0" fontId="29" fillId="2" borderId="6"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24" fillId="2" borderId="6" xfId="0" applyFont="1" applyFill="1" applyBorder="1" applyAlignment="1">
      <alignment vertical="center" wrapText="1"/>
    </xf>
    <xf numFmtId="0" fontId="28" fillId="2" borderId="2" xfId="0" applyFont="1" applyFill="1" applyBorder="1" applyAlignment="1">
      <alignment horizontal="left" vertical="center" wrapText="1"/>
    </xf>
    <xf numFmtId="0" fontId="29" fillId="2" borderId="2"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2" xfId="0" applyFont="1" applyFill="1" applyBorder="1" applyAlignment="1">
      <alignment vertical="center" wrapText="1"/>
    </xf>
    <xf numFmtId="0" fontId="28" fillId="2" borderId="0" xfId="0" applyFont="1" applyFill="1" applyAlignment="1">
      <alignment horizontal="left" vertical="center" wrapText="1"/>
    </xf>
    <xf numFmtId="0" fontId="29" fillId="2" borderId="0" xfId="0" applyFont="1" applyFill="1" applyAlignment="1">
      <alignment horizontal="left" vertical="center" wrapText="1"/>
    </xf>
    <xf numFmtId="0" fontId="24" fillId="2" borderId="0" xfId="0" applyFont="1" applyFill="1" applyAlignment="1">
      <alignment horizontal="left" vertical="center" wrapText="1"/>
    </xf>
    <xf numFmtId="0" fontId="24" fillId="2" borderId="0" xfId="0" applyFont="1" applyFill="1" applyAlignment="1">
      <alignment vertical="center" wrapText="1"/>
    </xf>
    <xf numFmtId="0" fontId="28" fillId="2" borderId="2" xfId="0" applyFont="1" applyFill="1" applyBorder="1" applyAlignment="1">
      <alignment vertical="center" wrapText="1"/>
    </xf>
    <xf numFmtId="0" fontId="29" fillId="2" borderId="2" xfId="0" applyFont="1" applyFill="1" applyBorder="1" applyAlignment="1">
      <alignment vertical="center" wrapText="1"/>
    </xf>
    <xf numFmtId="0" fontId="28" fillId="2" borderId="0" xfId="0" applyFont="1" applyFill="1"/>
    <xf numFmtId="0" fontId="24" fillId="2" borderId="36" xfId="0" applyFont="1" applyFill="1" applyBorder="1"/>
    <xf numFmtId="0" fontId="28" fillId="2" borderId="2" xfId="0" applyFont="1" applyFill="1" applyBorder="1" applyAlignment="1">
      <alignment horizontal="left"/>
    </xf>
    <xf numFmtId="0" fontId="24" fillId="2" borderId="2" xfId="0" applyFont="1" applyFill="1" applyBorder="1" applyAlignment="1">
      <alignment horizontal="left"/>
    </xf>
    <xf numFmtId="0" fontId="28" fillId="2" borderId="0" xfId="0" applyFont="1" applyFill="1" applyAlignment="1">
      <alignment horizontal="left"/>
    </xf>
    <xf numFmtId="0" fontId="24" fillId="2" borderId="0" xfId="0" applyFont="1" applyFill="1" applyProtection="1">
      <protection locked="0"/>
    </xf>
    <xf numFmtId="0" fontId="24" fillId="7" borderId="0" xfId="0" applyFont="1" applyFill="1" applyProtection="1">
      <protection locked="0"/>
    </xf>
    <xf numFmtId="169" fontId="30" fillId="2" borderId="0" xfId="4" applyFont="1" applyFill="1" applyProtection="1">
      <protection locked="0"/>
    </xf>
    <xf numFmtId="169" fontId="31" fillId="2" borderId="0" xfId="4" applyFont="1" applyFill="1" applyProtection="1">
      <protection locked="0"/>
    </xf>
    <xf numFmtId="169" fontId="24" fillId="2" borderId="0" xfId="4" applyFont="1" applyFill="1" applyProtection="1">
      <protection locked="0"/>
    </xf>
    <xf numFmtId="0" fontId="30" fillId="3" borderId="0" xfId="0" applyFont="1" applyFill="1" applyProtection="1">
      <protection locked="0"/>
    </xf>
    <xf numFmtId="0" fontId="24" fillId="2" borderId="0" xfId="0" applyFont="1" applyFill="1" applyAlignment="1">
      <alignment horizontal="center"/>
    </xf>
    <xf numFmtId="2" fontId="24" fillId="2" borderId="0" xfId="0" applyNumberFormat="1" applyFont="1" applyFill="1" applyAlignment="1">
      <alignment horizontal="center"/>
    </xf>
    <xf numFmtId="0" fontId="32" fillId="2" borderId="0" xfId="0" applyFont="1" applyFill="1" applyAlignment="1">
      <alignment horizontal="center"/>
    </xf>
    <xf numFmtId="0" fontId="24" fillId="4" borderId="7" xfId="0" applyFont="1" applyFill="1" applyBorder="1" applyAlignment="1">
      <alignment horizontal="left"/>
    </xf>
    <xf numFmtId="0" fontId="24" fillId="2" borderId="8" xfId="0" applyFont="1" applyFill="1" applyBorder="1" applyAlignment="1" applyProtection="1">
      <alignment horizontal="center"/>
      <protection locked="0"/>
    </xf>
    <xf numFmtId="2" fontId="24" fillId="0" borderId="0" xfId="0" applyNumberFormat="1" applyFont="1" applyAlignment="1">
      <alignment horizontal="center"/>
    </xf>
    <xf numFmtId="0" fontId="33" fillId="2" borderId="0" xfId="0" applyFont="1" applyFill="1"/>
    <xf numFmtId="0" fontId="24" fillId="4" borderId="7" xfId="0" applyFont="1" applyFill="1" applyBorder="1" applyAlignment="1" applyProtection="1">
      <alignment horizontal="left"/>
      <protection locked="0"/>
    </xf>
    <xf numFmtId="0" fontId="24" fillId="2" borderId="0" xfId="0" applyFont="1" applyFill="1" applyAlignment="1">
      <alignment horizontal="left"/>
    </xf>
    <xf numFmtId="0" fontId="28" fillId="2" borderId="9" xfId="0" applyFont="1" applyFill="1" applyBorder="1" applyAlignment="1">
      <alignment horizontal="center"/>
    </xf>
    <xf numFmtId="0" fontId="35" fillId="3" borderId="10" xfId="0" applyFont="1" applyFill="1" applyBorder="1" applyAlignment="1">
      <alignment horizontal="center"/>
    </xf>
    <xf numFmtId="0" fontId="24" fillId="4" borderId="5" xfId="0" applyFont="1" applyFill="1" applyBorder="1"/>
    <xf numFmtId="0" fontId="24" fillId="2" borderId="1" xfId="0" applyFont="1" applyFill="1" applyBorder="1" applyAlignment="1" applyProtection="1">
      <alignment horizontal="center"/>
      <protection locked="0"/>
    </xf>
    <xf numFmtId="0" fontId="35" fillId="3" borderId="0" xfId="0" applyFont="1" applyFill="1" applyAlignment="1">
      <alignment horizontal="center"/>
    </xf>
    <xf numFmtId="0" fontId="36" fillId="2" borderId="0" xfId="0" applyFont="1" applyFill="1" applyAlignment="1">
      <alignment horizontal="center"/>
    </xf>
    <xf numFmtId="0" fontId="24" fillId="4" borderId="11" xfId="0" applyFont="1" applyFill="1" applyBorder="1" applyAlignment="1">
      <alignment horizontal="left" vertical="center" wrapText="1"/>
    </xf>
    <xf numFmtId="0" fontId="24" fillId="2" borderId="12" xfId="0" applyFont="1" applyFill="1" applyBorder="1" applyAlignment="1">
      <alignment horizontal="left" vertical="center" wrapText="1"/>
    </xf>
    <xf numFmtId="165" fontId="24" fillId="2" borderId="1" xfId="0" applyNumberFormat="1" applyFont="1" applyFill="1" applyBorder="1" applyAlignment="1" applyProtection="1">
      <alignment horizontal="center"/>
      <protection locked="0"/>
    </xf>
    <xf numFmtId="166" fontId="24" fillId="2" borderId="0" xfId="0" applyNumberFormat="1" applyFont="1" applyFill="1" applyAlignment="1">
      <alignment horizontal="center"/>
    </xf>
    <xf numFmtId="2" fontId="24" fillId="2" borderId="13" xfId="0" applyNumberFormat="1" applyFont="1" applyFill="1" applyBorder="1" applyAlignment="1" applyProtection="1">
      <alignment horizontal="center"/>
      <protection locked="0"/>
    </xf>
    <xf numFmtId="166" fontId="24" fillId="2" borderId="13" xfId="0" applyNumberFormat="1" applyFont="1" applyFill="1" applyBorder="1" applyAlignment="1" applyProtection="1">
      <alignment horizontal="center"/>
      <protection locked="0"/>
    </xf>
    <xf numFmtId="165" fontId="24" fillId="3" borderId="14" xfId="0" applyNumberFormat="1" applyFont="1" applyFill="1" applyBorder="1" applyAlignment="1" applyProtection="1">
      <alignment horizontal="center"/>
      <protection locked="0"/>
    </xf>
    <xf numFmtId="0" fontId="26" fillId="2" borderId="0" xfId="0" applyFont="1" applyFill="1" applyProtection="1">
      <protection locked="0"/>
    </xf>
    <xf numFmtId="0" fontId="33" fillId="2" borderId="0" xfId="0" applyFont="1" applyFill="1" applyProtection="1">
      <protection locked="0"/>
    </xf>
    <xf numFmtId="0" fontId="37" fillId="2" borderId="15" xfId="0" applyFont="1" applyFill="1" applyBorder="1" applyProtection="1">
      <protection locked="0"/>
    </xf>
    <xf numFmtId="0" fontId="24" fillId="2" borderId="15" xfId="0" applyFont="1" applyFill="1" applyBorder="1" applyProtection="1">
      <protection locked="0"/>
    </xf>
    <xf numFmtId="0" fontId="33" fillId="2" borderId="15" xfId="0" applyFont="1" applyFill="1" applyBorder="1" applyProtection="1">
      <protection locked="0"/>
    </xf>
    <xf numFmtId="0" fontId="33" fillId="2" borderId="16" xfId="0" applyFont="1" applyFill="1" applyBorder="1" applyProtection="1">
      <protection locked="0"/>
    </xf>
    <xf numFmtId="0" fontId="28" fillId="0" borderId="16" xfId="0" applyFont="1" applyBorder="1" applyProtection="1">
      <protection locked="0"/>
    </xf>
    <xf numFmtId="0" fontId="28" fillId="4" borderId="17" xfId="0" applyFont="1" applyFill="1" applyBorder="1" applyAlignment="1">
      <alignment horizontal="center"/>
    </xf>
    <xf numFmtId="0" fontId="28" fillId="4" borderId="18" xfId="0" applyFont="1" applyFill="1" applyBorder="1" applyAlignment="1">
      <alignment horizontal="center"/>
    </xf>
    <xf numFmtId="0" fontId="39" fillId="4" borderId="18" xfId="0" applyFont="1" applyFill="1" applyBorder="1" applyAlignment="1">
      <alignment horizontal="center"/>
    </xf>
    <xf numFmtId="0" fontId="40" fillId="4" borderId="18" xfId="0" applyFont="1" applyFill="1" applyBorder="1" applyAlignment="1">
      <alignment horizontal="center"/>
    </xf>
    <xf numFmtId="0" fontId="39" fillId="4" borderId="17" xfId="0" applyFont="1" applyFill="1" applyBorder="1" applyAlignment="1">
      <alignment horizontal="center"/>
    </xf>
    <xf numFmtId="0" fontId="28" fillId="4" borderId="19" xfId="0" applyFont="1" applyFill="1" applyBorder="1" applyAlignment="1">
      <alignment horizontal="center"/>
    </xf>
    <xf numFmtId="0" fontId="28" fillId="4" borderId="20" xfId="0" applyFont="1" applyFill="1" applyBorder="1" applyAlignment="1">
      <alignment horizontal="center"/>
    </xf>
    <xf numFmtId="0" fontId="28" fillId="4" borderId="20" xfId="0" applyFont="1" applyFill="1" applyBorder="1"/>
    <xf numFmtId="0" fontId="39" fillId="4" borderId="20" xfId="0" applyFont="1" applyFill="1" applyBorder="1"/>
    <xf numFmtId="0" fontId="24" fillId="2" borderId="13" xfId="0" applyFont="1" applyFill="1" applyBorder="1" applyAlignment="1" applyProtection="1">
      <alignment horizontal="center"/>
      <protection locked="0"/>
    </xf>
    <xf numFmtId="2" fontId="24" fillId="2" borderId="13" xfId="0" applyNumberFormat="1" applyFont="1" applyFill="1" applyBorder="1" applyAlignment="1" applyProtection="1">
      <alignment horizontal="right"/>
      <protection locked="0"/>
    </xf>
    <xf numFmtId="0" fontId="24" fillId="5" borderId="13" xfId="0" applyFont="1" applyFill="1" applyBorder="1" applyAlignment="1">
      <alignment horizontal="right"/>
    </xf>
    <xf numFmtId="165" fontId="24" fillId="5" borderId="13" xfId="0" applyNumberFormat="1" applyFont="1" applyFill="1" applyBorder="1" applyAlignment="1">
      <alignment horizontal="center"/>
    </xf>
    <xf numFmtId="165" fontId="24" fillId="5" borderId="14" xfId="0" applyNumberFormat="1" applyFont="1" applyFill="1" applyBorder="1" applyAlignment="1">
      <alignment horizontal="center"/>
    </xf>
    <xf numFmtId="165" fontId="24" fillId="5" borderId="21" xfId="0" applyNumberFormat="1" applyFont="1" applyFill="1" applyBorder="1" applyAlignment="1">
      <alignment horizontal="center"/>
    </xf>
    <xf numFmtId="167" fontId="24" fillId="2" borderId="13" xfId="0" applyNumberFormat="1" applyFont="1" applyFill="1" applyBorder="1" applyAlignment="1" applyProtection="1">
      <alignment horizontal="center"/>
      <protection locked="0"/>
    </xf>
    <xf numFmtId="0" fontId="28" fillId="4" borderId="14" xfId="0" applyFont="1" applyFill="1" applyBorder="1"/>
    <xf numFmtId="0" fontId="37" fillId="2" borderId="0" xfId="0" applyFont="1" applyFill="1" applyProtection="1">
      <protection locked="0"/>
    </xf>
    <xf numFmtId="0" fontId="28" fillId="4" borderId="22" xfId="0" applyFont="1" applyFill="1" applyBorder="1" applyAlignment="1">
      <alignment horizontal="center"/>
    </xf>
    <xf numFmtId="0" fontId="28" fillId="4" borderId="23" xfId="0" applyFont="1" applyFill="1" applyBorder="1" applyAlignment="1">
      <alignment horizontal="center"/>
    </xf>
    <xf numFmtId="165" fontId="24" fillId="3" borderId="13" xfId="0" applyNumberFormat="1" applyFont="1" applyFill="1" applyBorder="1" applyAlignment="1" applyProtection="1">
      <alignment horizontal="right"/>
      <protection locked="0"/>
    </xf>
    <xf numFmtId="167" fontId="24" fillId="4" borderId="24" xfId="0" applyNumberFormat="1" applyFont="1" applyFill="1" applyBorder="1" applyAlignment="1">
      <alignment horizontal="right"/>
    </xf>
    <xf numFmtId="0" fontId="24" fillId="0" borderId="13" xfId="0" applyFont="1" applyBorder="1" applyAlignment="1" applyProtection="1">
      <alignment horizontal="left"/>
      <protection locked="0"/>
    </xf>
    <xf numFmtId="2" fontId="28" fillId="4" borderId="25" xfId="0" applyNumberFormat="1" applyFont="1" applyFill="1" applyBorder="1" applyAlignment="1">
      <alignment horizontal="right"/>
    </xf>
    <xf numFmtId="165" fontId="24" fillId="3" borderId="13" xfId="0" applyNumberFormat="1" applyFont="1" applyFill="1" applyBorder="1" applyAlignment="1" applyProtection="1">
      <alignment horizontal="center"/>
      <protection locked="0"/>
    </xf>
    <xf numFmtId="0" fontId="25" fillId="2" borderId="0" xfId="0" applyFont="1" applyFill="1" applyProtection="1">
      <protection locked="0"/>
    </xf>
    <xf numFmtId="165" fontId="24" fillId="2" borderId="0" xfId="0" applyNumberFormat="1" applyFont="1" applyFill="1" applyProtection="1">
      <protection locked="0"/>
    </xf>
    <xf numFmtId="0" fontId="28" fillId="2" borderId="0" xfId="0" applyFont="1" applyFill="1" applyAlignment="1" applyProtection="1">
      <alignment vertical="center"/>
      <protection locked="0"/>
    </xf>
    <xf numFmtId="0" fontId="28" fillId="2" borderId="0" xfId="0" applyFont="1" applyFill="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28" fillId="2" borderId="0" xfId="0" applyFont="1" applyFill="1" applyProtection="1">
      <protection locked="0"/>
    </xf>
    <xf numFmtId="0" fontId="25" fillId="2" borderId="0" xfId="0" applyFont="1" applyFill="1" applyAlignment="1" applyProtection="1">
      <alignment vertical="center" wrapText="1"/>
      <protection locked="0"/>
    </xf>
    <xf numFmtId="0" fontId="25" fillId="2" borderId="0" xfId="0" applyFont="1" applyFill="1" applyAlignment="1" applyProtection="1">
      <alignment horizontal="left" vertical="center" wrapText="1"/>
      <protection locked="0"/>
    </xf>
    <xf numFmtId="0" fontId="28" fillId="2" borderId="0" xfId="0" applyFont="1" applyFill="1" applyAlignment="1" applyProtection="1">
      <alignment vertical="center" wrapText="1"/>
      <protection locked="0"/>
    </xf>
    <xf numFmtId="0" fontId="24" fillId="7" borderId="0" xfId="0" applyFont="1" applyFill="1" applyAlignment="1" applyProtection="1">
      <alignment horizontal="left"/>
      <protection locked="0"/>
    </xf>
    <xf numFmtId="0" fontId="24" fillId="2" borderId="0" xfId="0" applyFont="1" applyFill="1" applyAlignment="1" applyProtection="1">
      <alignment horizontal="left"/>
      <protection locked="0"/>
    </xf>
    <xf numFmtId="0" fontId="25" fillId="2" borderId="0" xfId="0" applyFont="1" applyFill="1" applyAlignment="1" applyProtection="1">
      <alignment horizontal="left"/>
      <protection locked="0"/>
    </xf>
    <xf numFmtId="0" fontId="24" fillId="0" borderId="0" xfId="0" applyFont="1"/>
    <xf numFmtId="0" fontId="42" fillId="2" borderId="0" xfId="0" applyFont="1" applyFill="1" applyAlignment="1" applyProtection="1">
      <alignment horizontal="center"/>
      <protection locked="0"/>
    </xf>
    <xf numFmtId="0" fontId="29" fillId="2" borderId="0" xfId="0" applyFont="1" applyFill="1" applyAlignment="1" applyProtection="1">
      <alignment horizontal="center"/>
      <protection locked="0"/>
    </xf>
    <xf numFmtId="0" fontId="28" fillId="2" borderId="0" xfId="0" applyFont="1" applyFill="1" applyAlignment="1" applyProtection="1">
      <alignment horizontal="center" vertical="top" wrapText="1"/>
      <protection locked="0"/>
    </xf>
    <xf numFmtId="0" fontId="24" fillId="2" borderId="0" xfId="0" applyFont="1" applyFill="1" applyAlignment="1" applyProtection="1">
      <alignment horizontal="center"/>
      <protection locked="0"/>
    </xf>
    <xf numFmtId="0" fontId="47" fillId="9" borderId="7" xfId="0" applyFont="1" applyFill="1" applyBorder="1" applyAlignment="1">
      <alignment horizontal="left"/>
    </xf>
    <xf numFmtId="0" fontId="47" fillId="9" borderId="5" xfId="0" applyFont="1" applyFill="1" applyBorder="1" applyAlignment="1">
      <alignment horizontal="left"/>
    </xf>
    <xf numFmtId="0" fontId="48" fillId="9" borderId="5" xfId="0" applyFont="1" applyFill="1" applyBorder="1" applyAlignment="1">
      <alignment horizontal="left"/>
    </xf>
    <xf numFmtId="0" fontId="49" fillId="2" borderId="0" xfId="0" applyFont="1" applyFill="1" applyAlignment="1">
      <alignment vertical="center" wrapText="1"/>
    </xf>
    <xf numFmtId="0" fontId="49" fillId="2" borderId="10" xfId="0" applyFont="1" applyFill="1" applyBorder="1" applyAlignment="1">
      <alignment vertical="center"/>
    </xf>
    <xf numFmtId="0" fontId="49" fillId="2" borderId="0" xfId="0" applyFont="1" applyFill="1" applyAlignment="1">
      <alignment vertical="center"/>
    </xf>
    <xf numFmtId="0" fontId="50" fillId="2" borderId="0" xfId="2" applyFont="1" applyFill="1" applyAlignment="1">
      <alignment horizontal="center"/>
    </xf>
    <xf numFmtId="0" fontId="47" fillId="9" borderId="7" xfId="0" applyFont="1" applyFill="1" applyBorder="1" applyAlignment="1">
      <alignment horizontal="center"/>
    </xf>
    <xf numFmtId="0" fontId="47" fillId="9" borderId="5" xfId="0" applyFont="1" applyFill="1" applyBorder="1" applyAlignment="1">
      <alignment horizontal="center"/>
    </xf>
    <xf numFmtId="0" fontId="47" fillId="9" borderId="1" xfId="0" applyFont="1" applyFill="1" applyBorder="1" applyAlignment="1">
      <alignment horizontal="center"/>
    </xf>
    <xf numFmtId="0" fontId="47" fillId="9" borderId="1" xfId="0" applyFont="1" applyFill="1" applyBorder="1"/>
    <xf numFmtId="0" fontId="51" fillId="9" borderId="1" xfId="0" applyFont="1" applyFill="1" applyBorder="1" applyAlignment="1">
      <alignment horizontal="left"/>
    </xf>
    <xf numFmtId="0" fontId="52" fillId="9" borderId="7" xfId="2" applyFont="1" applyFill="1" applyBorder="1" applyAlignment="1" applyProtection="1">
      <alignment horizontal="left"/>
      <protection locked="0"/>
    </xf>
    <xf numFmtId="0" fontId="48" fillId="9" borderId="8" xfId="0" applyFont="1" applyFill="1" applyBorder="1"/>
    <xf numFmtId="0" fontId="47" fillId="9" borderId="18" xfId="0" applyFont="1" applyFill="1" applyBorder="1" applyAlignment="1">
      <alignment horizontal="center"/>
    </xf>
    <xf numFmtId="0" fontId="51" fillId="9" borderId="18" xfId="0" applyFont="1" applyFill="1" applyBorder="1" applyAlignment="1">
      <alignment horizontal="center"/>
    </xf>
    <xf numFmtId="0" fontId="53" fillId="9" borderId="18" xfId="0" applyFont="1" applyFill="1" applyBorder="1" applyAlignment="1">
      <alignment horizontal="center"/>
    </xf>
    <xf numFmtId="0" fontId="51" fillId="9" borderId="17" xfId="0" applyFont="1" applyFill="1" applyBorder="1" applyAlignment="1">
      <alignment horizontal="center"/>
    </xf>
    <xf numFmtId="0" fontId="47" fillId="9" borderId="17" xfId="0" applyFont="1" applyFill="1" applyBorder="1" applyAlignment="1">
      <alignment horizontal="center"/>
    </xf>
    <xf numFmtId="0" fontId="47" fillId="9" borderId="22" xfId="0" applyFont="1" applyFill="1" applyBorder="1" applyAlignment="1">
      <alignment horizontal="center"/>
    </xf>
    <xf numFmtId="0" fontId="47" fillId="9" borderId="20" xfId="0" applyFont="1" applyFill="1" applyBorder="1" applyAlignment="1">
      <alignment horizontal="center"/>
    </xf>
    <xf numFmtId="0" fontId="47" fillId="9" borderId="20" xfId="0" applyFont="1" applyFill="1" applyBorder="1"/>
    <xf numFmtId="0" fontId="51" fillId="9" borderId="20" xfId="0" applyFont="1" applyFill="1" applyBorder="1"/>
    <xf numFmtId="0" fontId="47" fillId="9" borderId="19" xfId="0" applyFont="1" applyFill="1" applyBorder="1" applyAlignment="1">
      <alignment horizontal="center"/>
    </xf>
    <xf numFmtId="0" fontId="47" fillId="9" borderId="23" xfId="0" applyFont="1" applyFill="1" applyBorder="1" applyAlignment="1">
      <alignment horizontal="center"/>
    </xf>
    <xf numFmtId="2" fontId="48" fillId="9" borderId="13" xfId="0" applyNumberFormat="1" applyFont="1" applyFill="1" applyBorder="1" applyAlignment="1">
      <alignment horizontal="center"/>
    </xf>
    <xf numFmtId="165" fontId="48" fillId="9" borderId="13" xfId="0" applyNumberFormat="1" applyFont="1" applyFill="1" applyBorder="1" applyAlignment="1">
      <alignment horizontal="center"/>
    </xf>
    <xf numFmtId="165" fontId="48" fillId="9" borderId="14" xfId="0" applyNumberFormat="1" applyFont="1" applyFill="1" applyBorder="1" applyAlignment="1">
      <alignment horizontal="center"/>
    </xf>
    <xf numFmtId="165" fontId="48" fillId="9" borderId="21" xfId="0" applyNumberFormat="1" applyFont="1" applyFill="1" applyBorder="1" applyAlignment="1">
      <alignment horizontal="center"/>
    </xf>
    <xf numFmtId="167" fontId="48" fillId="9" borderId="25" xfId="0" applyNumberFormat="1" applyFont="1" applyFill="1" applyBorder="1" applyAlignment="1">
      <alignment horizontal="right"/>
    </xf>
    <xf numFmtId="0" fontId="47" fillId="9" borderId="17" xfId="0" applyFont="1" applyFill="1" applyBorder="1"/>
    <xf numFmtId="0" fontId="47" fillId="9" borderId="14" xfId="0" applyFont="1" applyFill="1" applyBorder="1"/>
    <xf numFmtId="0" fontId="47" fillId="9" borderId="14" xfId="0" applyFont="1" applyFill="1" applyBorder="1" applyAlignment="1">
      <alignment horizontal="left"/>
    </xf>
    <xf numFmtId="0" fontId="47" fillId="9" borderId="16" xfId="0" applyFont="1" applyFill="1" applyBorder="1" applyAlignment="1">
      <alignment horizontal="left"/>
    </xf>
    <xf numFmtId="0" fontId="47" fillId="9" borderId="25" xfId="0" applyFont="1" applyFill="1" applyBorder="1" applyAlignment="1">
      <alignment horizontal="left"/>
    </xf>
    <xf numFmtId="0" fontId="47" fillId="9" borderId="7" xfId="0" applyFont="1" applyFill="1" applyBorder="1" applyAlignment="1" applyProtection="1">
      <alignment horizontal="left" vertical="center"/>
      <protection locked="0"/>
    </xf>
    <xf numFmtId="0" fontId="47" fillId="9" borderId="5" xfId="0" applyFont="1" applyFill="1" applyBorder="1" applyAlignment="1" applyProtection="1">
      <alignment horizontal="left" vertical="center"/>
      <protection locked="0"/>
    </xf>
    <xf numFmtId="0" fontId="47" fillId="9" borderId="8" xfId="0" applyFont="1" applyFill="1" applyBorder="1" applyAlignment="1" applyProtection="1">
      <alignment horizontal="left" vertical="center"/>
      <protection locked="0"/>
    </xf>
    <xf numFmtId="0" fontId="49" fillId="2" borderId="10" xfId="0" applyFont="1" applyFill="1" applyBorder="1" applyAlignment="1" applyProtection="1">
      <alignment vertical="center"/>
      <protection locked="0"/>
    </xf>
    <xf numFmtId="0" fontId="49" fillId="2" borderId="0" xfId="0" applyFont="1" applyFill="1" applyAlignment="1" applyProtection="1">
      <alignment vertical="center"/>
      <protection locked="0"/>
    </xf>
    <xf numFmtId="165" fontId="47" fillId="9" borderId="21" xfId="0" applyNumberFormat="1" applyFont="1" applyFill="1" applyBorder="1" applyAlignment="1">
      <alignment horizontal="center"/>
    </xf>
    <xf numFmtId="167" fontId="47" fillId="9" borderId="25" xfId="0" applyNumberFormat="1" applyFont="1" applyFill="1" applyBorder="1" applyAlignment="1">
      <alignment horizontal="right"/>
    </xf>
    <xf numFmtId="167" fontId="48" fillId="9" borderId="25" xfId="0" applyNumberFormat="1" applyFont="1" applyFill="1" applyBorder="1" applyAlignment="1">
      <alignment horizontal="center"/>
    </xf>
    <xf numFmtId="2" fontId="47" fillId="9" borderId="26" xfId="0" applyNumberFormat="1" applyFont="1" applyFill="1" applyBorder="1" applyAlignment="1">
      <alignment horizontal="center"/>
    </xf>
    <xf numFmtId="2" fontId="28" fillId="0" borderId="16" xfId="0" applyNumberFormat="1" applyFont="1" applyBorder="1" applyAlignment="1" applyProtection="1">
      <alignment horizontal="center"/>
      <protection locked="0"/>
    </xf>
    <xf numFmtId="167" fontId="48" fillId="9" borderId="24" xfId="0" applyNumberFormat="1" applyFont="1" applyFill="1" applyBorder="1" applyAlignment="1">
      <alignment horizontal="center"/>
    </xf>
    <xf numFmtId="2" fontId="47" fillId="9" borderId="25" xfId="0" applyNumberFormat="1" applyFont="1" applyFill="1" applyBorder="1" applyAlignment="1">
      <alignment horizontal="center"/>
    </xf>
    <xf numFmtId="164" fontId="0" fillId="2" borderId="0" xfId="0" applyNumberFormat="1" applyFill="1" applyProtection="1">
      <protection locked="0"/>
    </xf>
    <xf numFmtId="0" fontId="54" fillId="2" borderId="0" xfId="0" applyFont="1" applyFill="1" applyProtection="1">
      <protection locked="0"/>
    </xf>
    <xf numFmtId="2" fontId="1" fillId="2" borderId="0" xfId="0" applyNumberFormat="1" applyFont="1" applyFill="1" applyProtection="1">
      <protection locked="0"/>
    </xf>
    <xf numFmtId="0" fontId="25" fillId="2" borderId="7" xfId="0" applyFont="1" applyFill="1" applyBorder="1" applyAlignment="1" applyProtection="1">
      <alignment horizontal="left"/>
      <protection locked="0"/>
    </xf>
    <xf numFmtId="0" fontId="25" fillId="2" borderId="5" xfId="0" applyFont="1" applyFill="1" applyBorder="1" applyAlignment="1" applyProtection="1">
      <alignment horizontal="left"/>
      <protection locked="0"/>
    </xf>
    <xf numFmtId="0" fontId="24" fillId="0" borderId="14" xfId="0" applyFont="1" applyBorder="1" applyAlignment="1" applyProtection="1">
      <alignment horizontal="left"/>
      <protection locked="0"/>
    </xf>
    <xf numFmtId="0" fontId="24" fillId="0" borderId="25" xfId="0" applyFont="1" applyBorder="1" applyAlignment="1" applyProtection="1">
      <alignment horizontal="left"/>
      <protection locked="0"/>
    </xf>
    <xf numFmtId="0" fontId="38" fillId="4" borderId="14" xfId="0" applyFont="1" applyFill="1" applyBorder="1" applyAlignment="1">
      <alignment horizontal="left"/>
    </xf>
    <xf numFmtId="0" fontId="38" fillId="4" borderId="16" xfId="0" applyFont="1" applyFill="1" applyBorder="1" applyAlignment="1">
      <alignment horizontal="left"/>
    </xf>
    <xf numFmtId="0" fontId="38" fillId="4" borderId="25" xfId="0" applyFont="1" applyFill="1" applyBorder="1" applyAlignment="1">
      <alignment horizontal="left"/>
    </xf>
    <xf numFmtId="18" fontId="24" fillId="0" borderId="14" xfId="0" applyNumberFormat="1" applyFont="1" applyBorder="1" applyAlignment="1" applyProtection="1">
      <alignment horizontal="left"/>
      <protection locked="0"/>
    </xf>
    <xf numFmtId="18" fontId="24" fillId="0" borderId="25" xfId="0" applyNumberFormat="1" applyFont="1" applyBorder="1" applyAlignment="1" applyProtection="1">
      <alignment horizontal="left"/>
      <protection locked="0"/>
    </xf>
    <xf numFmtId="0" fontId="28" fillId="4" borderId="17" xfId="0" applyFont="1" applyFill="1" applyBorder="1" applyAlignment="1">
      <alignment horizontal="center"/>
    </xf>
    <xf numFmtId="0" fontId="28" fillId="4" borderId="26" xfId="0" applyFont="1" applyFill="1" applyBorder="1" applyAlignment="1">
      <alignment horizontal="center"/>
    </xf>
    <xf numFmtId="0" fontId="58" fillId="9" borderId="14" xfId="0" applyFont="1" applyFill="1" applyBorder="1" applyAlignment="1">
      <alignment horizontal="left"/>
    </xf>
    <xf numFmtId="0" fontId="58" fillId="9" borderId="16" xfId="0" applyFont="1" applyFill="1" applyBorder="1" applyAlignment="1">
      <alignment horizontal="left"/>
    </xf>
    <xf numFmtId="0" fontId="58" fillId="9" borderId="25" xfId="0" applyFont="1" applyFill="1" applyBorder="1" applyAlignment="1">
      <alignment horizontal="left"/>
    </xf>
    <xf numFmtId="0" fontId="28" fillId="4" borderId="19" xfId="0" applyFont="1" applyFill="1" applyBorder="1" applyAlignment="1">
      <alignment horizontal="center"/>
    </xf>
    <xf numFmtId="0" fontId="28" fillId="4" borderId="32" xfId="0" applyFont="1" applyFill="1" applyBorder="1" applyAlignment="1">
      <alignment horizontal="center"/>
    </xf>
    <xf numFmtId="0" fontId="47" fillId="9" borderId="17" xfId="0" applyFont="1" applyFill="1" applyBorder="1" applyAlignment="1">
      <alignment horizontal="center"/>
    </xf>
    <xf numFmtId="0" fontId="47" fillId="9" borderId="26" xfId="0" applyFont="1" applyFill="1" applyBorder="1" applyAlignment="1">
      <alignment horizontal="center"/>
    </xf>
    <xf numFmtId="0" fontId="47" fillId="9" borderId="19" xfId="0" applyFont="1" applyFill="1" applyBorder="1" applyAlignment="1">
      <alignment horizontal="center"/>
    </xf>
    <xf numFmtId="0" fontId="47" fillId="9" borderId="32" xfId="0" applyFont="1" applyFill="1" applyBorder="1" applyAlignment="1">
      <alignment horizontal="center"/>
    </xf>
    <xf numFmtId="0" fontId="17" fillId="4" borderId="33" xfId="0" applyFont="1" applyFill="1" applyBorder="1" applyAlignment="1">
      <alignment horizontal="center"/>
    </xf>
    <xf numFmtId="0" fontId="17" fillId="4" borderId="34" xfId="0" applyFont="1" applyFill="1" applyBorder="1" applyAlignment="1">
      <alignment horizontal="center"/>
    </xf>
    <xf numFmtId="0" fontId="17" fillId="4" borderId="35" xfId="0" applyFont="1" applyFill="1" applyBorder="1" applyAlignment="1">
      <alignment horizontal="center"/>
    </xf>
    <xf numFmtId="0" fontId="47" fillId="9" borderId="7" xfId="0" applyFont="1" applyFill="1" applyBorder="1" applyAlignment="1">
      <alignment horizontal="center"/>
    </xf>
    <xf numFmtId="0" fontId="47" fillId="9" borderId="5" xfId="0" applyFont="1" applyFill="1" applyBorder="1" applyAlignment="1">
      <alignment horizontal="center"/>
    </xf>
    <xf numFmtId="0" fontId="47" fillId="9" borderId="8" xfId="0" applyFont="1" applyFill="1" applyBorder="1" applyAlignment="1">
      <alignment horizontal="center"/>
    </xf>
    <xf numFmtId="0" fontId="34" fillId="3" borderId="0" xfId="0" applyFont="1" applyFill="1" applyAlignment="1">
      <alignment horizontal="center" vertical="center" wrapText="1"/>
    </xf>
    <xf numFmtId="14" fontId="24" fillId="2" borderId="7" xfId="0" applyNumberFormat="1" applyFont="1" applyFill="1" applyBorder="1" applyAlignment="1" applyProtection="1">
      <alignment horizontal="left"/>
      <protection locked="0"/>
    </xf>
    <xf numFmtId="0" fontId="24" fillId="2" borderId="8" xfId="0" applyFont="1" applyFill="1" applyBorder="1" applyAlignment="1" applyProtection="1">
      <alignment horizontal="left"/>
      <protection locked="0"/>
    </xf>
    <xf numFmtId="0" fontId="17" fillId="4" borderId="4" xfId="0" applyFont="1" applyFill="1" applyBorder="1" applyAlignment="1">
      <alignment horizontal="center"/>
    </xf>
    <xf numFmtId="0" fontId="48" fillId="9" borderId="7" xfId="2" applyFont="1" applyFill="1" applyBorder="1" applyAlignment="1">
      <alignment horizontal="left"/>
    </xf>
    <xf numFmtId="0" fontId="48" fillId="9" borderId="8" xfId="2" applyFont="1" applyFill="1" applyBorder="1" applyAlignment="1">
      <alignment horizontal="left"/>
    </xf>
    <xf numFmtId="2" fontId="48" fillId="9" borderId="7" xfId="2" applyNumberFormat="1" applyFont="1" applyFill="1" applyBorder="1" applyAlignment="1">
      <alignment horizontal="center"/>
    </xf>
    <xf numFmtId="2" fontId="48" fillId="9" borderId="5" xfId="2" applyNumberFormat="1" applyFont="1" applyFill="1" applyBorder="1" applyAlignment="1">
      <alignment horizontal="center"/>
    </xf>
    <xf numFmtId="2" fontId="48" fillId="9" borderId="8" xfId="2" applyNumberFormat="1" applyFont="1" applyFill="1" applyBorder="1" applyAlignment="1">
      <alignment horizontal="center"/>
    </xf>
    <xf numFmtId="166" fontId="48" fillId="9" borderId="7" xfId="0" applyNumberFormat="1" applyFont="1" applyFill="1" applyBorder="1" applyAlignment="1" applyProtection="1">
      <alignment horizontal="center"/>
      <protection locked="0"/>
    </xf>
    <xf numFmtId="166" fontId="48" fillId="9" borderId="8" xfId="0" applyNumberFormat="1" applyFont="1" applyFill="1" applyBorder="1" applyAlignment="1" applyProtection="1">
      <alignment horizontal="center"/>
      <protection locked="0"/>
    </xf>
    <xf numFmtId="2" fontId="24" fillId="2" borderId="7" xfId="2" applyNumberFormat="1" applyFont="1" applyFill="1" applyBorder="1" applyAlignment="1" applyProtection="1">
      <alignment horizontal="center"/>
      <protection locked="0"/>
    </xf>
    <xf numFmtId="2" fontId="24" fillId="2" borderId="5" xfId="2" applyNumberFormat="1" applyFont="1" applyFill="1" applyBorder="1" applyAlignment="1" applyProtection="1">
      <alignment horizontal="center"/>
      <protection locked="0"/>
    </xf>
    <xf numFmtId="2" fontId="24" fillId="2" borderId="8" xfId="2" applyNumberFormat="1" applyFont="1" applyFill="1" applyBorder="1" applyAlignment="1" applyProtection="1">
      <alignment horizontal="center"/>
      <protection locked="0"/>
    </xf>
    <xf numFmtId="0" fontId="24" fillId="2" borderId="7" xfId="0" applyFont="1" applyFill="1" applyBorder="1" applyAlignment="1" applyProtection="1">
      <alignment horizontal="center"/>
      <protection locked="0"/>
    </xf>
    <xf numFmtId="0" fontId="24" fillId="2" borderId="8" xfId="0" applyFont="1" applyFill="1" applyBorder="1" applyAlignment="1" applyProtection="1">
      <alignment horizontal="center"/>
      <protection locked="0"/>
    </xf>
    <xf numFmtId="0" fontId="17" fillId="4" borderId="4" xfId="0" applyFont="1" applyFill="1" applyBorder="1" applyAlignment="1">
      <alignment horizontal="center" wrapText="1"/>
    </xf>
    <xf numFmtId="0" fontId="24" fillId="2" borderId="0" xfId="0" applyFont="1" applyFill="1" applyAlignment="1">
      <alignment horizontal="center"/>
    </xf>
    <xf numFmtId="0" fontId="28" fillId="0" borderId="9" xfId="0" applyFont="1" applyBorder="1" applyAlignment="1">
      <alignment horizontal="center"/>
    </xf>
    <xf numFmtId="0" fontId="28" fillId="0" borderId="0" xfId="0" applyFont="1" applyAlignment="1">
      <alignment horizontal="center"/>
    </xf>
    <xf numFmtId="0" fontId="28" fillId="0" borderId="10" xfId="0" applyFont="1" applyBorder="1" applyAlignment="1">
      <alignment horizontal="center"/>
    </xf>
    <xf numFmtId="0" fontId="27" fillId="2" borderId="0" xfId="0" applyFont="1" applyFill="1" applyAlignment="1">
      <alignment horizontal="center"/>
    </xf>
    <xf numFmtId="0" fontId="47" fillId="9" borderId="7" xfId="2" applyFont="1" applyFill="1" applyBorder="1" applyAlignment="1">
      <alignment horizontal="center"/>
    </xf>
    <xf numFmtId="0" fontId="47" fillId="9" borderId="5" xfId="2" applyFont="1" applyFill="1" applyBorder="1" applyAlignment="1">
      <alignment horizontal="center"/>
    </xf>
    <xf numFmtId="0" fontId="47" fillId="9" borderId="8" xfId="2" applyFont="1" applyFill="1" applyBorder="1" applyAlignment="1">
      <alignment horizontal="center"/>
    </xf>
    <xf numFmtId="0" fontId="24" fillId="2" borderId="7" xfId="0" applyFont="1" applyFill="1" applyBorder="1" applyAlignment="1" applyProtection="1">
      <alignment horizontal="left"/>
      <protection locked="0"/>
    </xf>
    <xf numFmtId="0" fontId="48" fillId="9" borderId="7" xfId="0" applyFont="1" applyFill="1" applyBorder="1" applyAlignment="1">
      <alignment horizontal="left"/>
    </xf>
    <xf numFmtId="0" fontId="48" fillId="9" borderId="8" xfId="0" applyFont="1" applyFill="1" applyBorder="1" applyAlignment="1">
      <alignment horizontal="left"/>
    </xf>
    <xf numFmtId="0" fontId="48" fillId="9" borderId="28" xfId="0" applyFont="1" applyFill="1" applyBorder="1" applyAlignment="1">
      <alignment horizontal="left" vertical="center" wrapText="1"/>
    </xf>
    <xf numFmtId="0" fontId="48" fillId="9" borderId="27" xfId="0" applyFont="1" applyFill="1" applyBorder="1" applyAlignment="1">
      <alignment horizontal="left" vertical="center" wrapText="1"/>
    </xf>
    <xf numFmtId="0" fontId="55" fillId="2" borderId="0" xfId="0" applyFont="1" applyFill="1" applyAlignment="1">
      <alignment horizontal="left" vertical="center"/>
    </xf>
    <xf numFmtId="0" fontId="56" fillId="2" borderId="0" xfId="0" applyFont="1" applyFill="1" applyAlignment="1">
      <alignment horizontal="center" vertical="center" wrapText="1"/>
    </xf>
    <xf numFmtId="0" fontId="47" fillId="10" borderId="7" xfId="0" applyFont="1" applyFill="1" applyBorder="1" applyAlignment="1">
      <alignment horizontal="left" vertical="center" wrapText="1"/>
    </xf>
    <xf numFmtId="0" fontId="48" fillId="10" borderId="5" xfId="0" applyFont="1" applyFill="1" applyBorder="1" applyAlignment="1">
      <alignment horizontal="left" vertical="center" wrapText="1"/>
    </xf>
    <xf numFmtId="0" fontId="48" fillId="10" borderId="8" xfId="0" applyFont="1" applyFill="1" applyBorder="1" applyAlignment="1">
      <alignment horizontal="left" vertical="center" wrapText="1"/>
    </xf>
    <xf numFmtId="0" fontId="47" fillId="9" borderId="7" xfId="0" applyFont="1" applyFill="1" applyBorder="1" applyAlignment="1">
      <alignment horizontal="left" vertical="center"/>
    </xf>
    <xf numFmtId="0" fontId="47" fillId="9" borderId="5" xfId="0" applyFont="1" applyFill="1" applyBorder="1" applyAlignment="1">
      <alignment horizontal="left" vertical="center"/>
    </xf>
    <xf numFmtId="0" fontId="47" fillId="9" borderId="8" xfId="0" applyFont="1" applyFill="1" applyBorder="1" applyAlignment="1">
      <alignment horizontal="left" vertical="center"/>
    </xf>
    <xf numFmtId="0" fontId="47" fillId="9" borderId="1" xfId="0" applyFont="1" applyFill="1" applyBorder="1" applyAlignment="1">
      <alignment horizontal="left" vertical="center"/>
    </xf>
    <xf numFmtId="0" fontId="25" fillId="2" borderId="7" xfId="0" applyFont="1" applyFill="1" applyBorder="1" applyAlignment="1" applyProtection="1">
      <alignment horizontal="left" vertical="center" wrapText="1"/>
      <protection locked="0"/>
    </xf>
    <xf numFmtId="0" fontId="25" fillId="2" borderId="5"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wrapText="1"/>
      <protection locked="0"/>
    </xf>
    <xf numFmtId="0" fontId="25" fillId="2" borderId="1" xfId="0" applyFont="1" applyFill="1" applyBorder="1" applyAlignment="1" applyProtection="1">
      <alignment horizontal="left" vertical="center" wrapText="1"/>
      <protection locked="0"/>
    </xf>
    <xf numFmtId="0" fontId="55" fillId="2" borderId="0" xfId="0" applyFont="1" applyFill="1" applyAlignment="1" applyProtection="1">
      <alignment horizontal="center" vertical="center" wrapText="1"/>
      <protection locked="0"/>
    </xf>
    <xf numFmtId="0" fontId="47" fillId="9" borderId="7" xfId="0" applyFont="1" applyFill="1" applyBorder="1" applyAlignment="1">
      <alignment horizontal="left" vertical="top" wrapText="1"/>
    </xf>
    <xf numFmtId="0" fontId="48" fillId="9" borderId="5" xfId="0" applyFont="1" applyFill="1" applyBorder="1" applyAlignment="1">
      <alignment horizontal="left" vertical="top" wrapText="1"/>
    </xf>
    <xf numFmtId="0" fontId="48" fillId="9" borderId="8" xfId="0" applyFont="1" applyFill="1" applyBorder="1" applyAlignment="1">
      <alignment horizontal="left" vertical="top" wrapText="1"/>
    </xf>
    <xf numFmtId="0" fontId="47" fillId="9" borderId="7" xfId="0" applyFont="1" applyFill="1" applyBorder="1" applyAlignment="1">
      <alignment horizontal="left" vertical="center" wrapText="1"/>
    </xf>
    <xf numFmtId="0" fontId="48" fillId="9" borderId="5" xfId="0" applyFont="1" applyFill="1" applyBorder="1" applyAlignment="1">
      <alignment horizontal="left" vertical="center" wrapText="1"/>
    </xf>
    <xf numFmtId="0" fontId="48" fillId="9" borderId="8" xfId="0" applyFont="1" applyFill="1" applyBorder="1" applyAlignment="1">
      <alignment horizontal="left" vertical="center" wrapText="1"/>
    </xf>
    <xf numFmtId="0" fontId="25" fillId="2" borderId="7" xfId="0" applyFont="1" applyFill="1" applyBorder="1" applyAlignment="1" applyProtection="1">
      <alignment horizontal="left" vertical="top" wrapText="1"/>
      <protection locked="0"/>
    </xf>
    <xf numFmtId="0" fontId="25" fillId="2" borderId="5" xfId="0" applyFont="1" applyFill="1" applyBorder="1" applyAlignment="1" applyProtection="1">
      <alignment horizontal="left" vertical="top" wrapText="1"/>
      <protection locked="0"/>
    </xf>
    <xf numFmtId="0" fontId="25" fillId="2" borderId="8" xfId="0" applyFont="1" applyFill="1" applyBorder="1" applyAlignment="1" applyProtection="1">
      <alignment horizontal="left" vertical="top" wrapText="1"/>
      <protection locked="0"/>
    </xf>
    <xf numFmtId="0" fontId="49" fillId="2" borderId="27" xfId="0" applyFont="1" applyFill="1" applyBorder="1" applyAlignment="1">
      <alignment horizontal="left" vertical="center" wrapText="1" indent="1"/>
    </xf>
    <xf numFmtId="0" fontId="57" fillId="2" borderId="27" xfId="0" applyFont="1" applyFill="1" applyBorder="1" applyAlignment="1">
      <alignment horizontal="left" vertical="center" wrapText="1"/>
    </xf>
    <xf numFmtId="0" fontId="47" fillId="9" borderId="5" xfId="0" applyFont="1" applyFill="1" applyBorder="1" applyAlignment="1">
      <alignment horizontal="left" vertical="center" wrapText="1"/>
    </xf>
    <xf numFmtId="0" fontId="47" fillId="9" borderId="8" xfId="0" applyFont="1" applyFill="1" applyBorder="1" applyAlignment="1">
      <alignment horizontal="left" vertical="center" wrapText="1"/>
    </xf>
    <xf numFmtId="0" fontId="49" fillId="2" borderId="29" xfId="0" applyFont="1" applyFill="1" applyBorder="1" applyAlignment="1">
      <alignment horizontal="left" vertical="center" wrapText="1" indent="1"/>
    </xf>
    <xf numFmtId="0" fontId="57" fillId="2" borderId="29" xfId="0" applyFont="1" applyFill="1" applyBorder="1" applyAlignment="1">
      <alignment horizontal="left" vertical="center" wrapText="1"/>
    </xf>
    <xf numFmtId="0" fontId="47" fillId="10" borderId="28" xfId="0" applyFont="1" applyFill="1" applyBorder="1" applyAlignment="1">
      <alignment horizontal="left" vertical="top" wrapText="1"/>
    </xf>
    <xf numFmtId="0" fontId="48" fillId="10" borderId="28" xfId="0" applyFont="1" applyFill="1" applyBorder="1" applyAlignment="1">
      <alignment horizontal="left" vertical="top" wrapText="1"/>
    </xf>
    <xf numFmtId="0" fontId="48" fillId="10" borderId="29" xfId="0" applyFont="1" applyFill="1" applyBorder="1" applyAlignment="1">
      <alignment horizontal="left" vertical="top" wrapText="1"/>
    </xf>
    <xf numFmtId="0" fontId="48" fillId="10" borderId="27" xfId="0" applyFont="1" applyFill="1" applyBorder="1" applyAlignment="1">
      <alignment wrapText="1"/>
    </xf>
    <xf numFmtId="0" fontId="49" fillId="2" borderId="28" xfId="0" applyFont="1" applyFill="1" applyBorder="1" applyAlignment="1">
      <alignment horizontal="left" vertical="center" indent="1"/>
    </xf>
    <xf numFmtId="0" fontId="57" fillId="2" borderId="28" xfId="0" applyFont="1" applyFill="1" applyBorder="1" applyAlignment="1">
      <alignment horizontal="left" vertical="center"/>
    </xf>
    <xf numFmtId="0" fontId="57" fillId="2" borderId="29" xfId="0" applyFont="1" applyFill="1" applyBorder="1" applyAlignment="1">
      <alignment horizontal="left" vertical="center"/>
    </xf>
    <xf numFmtId="0" fontId="49" fillId="2" borderId="27" xfId="0" applyFont="1" applyFill="1" applyBorder="1" applyAlignment="1">
      <alignment horizontal="left" vertical="center" wrapText="1"/>
    </xf>
    <xf numFmtId="0" fontId="47" fillId="9" borderId="1" xfId="0" applyFont="1" applyFill="1" applyBorder="1" applyAlignment="1">
      <alignment horizontal="left" vertical="center" wrapText="1"/>
    </xf>
    <xf numFmtId="0" fontId="24" fillId="2" borderId="30" xfId="0" applyFont="1" applyFill="1" applyBorder="1" applyAlignment="1">
      <alignment horizontal="center"/>
    </xf>
    <xf numFmtId="0" fontId="24" fillId="2" borderId="2" xfId="0" applyFont="1" applyFill="1" applyBorder="1" applyAlignment="1">
      <alignment horizontal="center"/>
    </xf>
    <xf numFmtId="0" fontId="49" fillId="2" borderId="7" xfId="0" applyFont="1" applyFill="1" applyBorder="1" applyAlignment="1">
      <alignment horizontal="left" vertical="center"/>
    </xf>
    <xf numFmtId="0" fontId="49" fillId="2" borderId="5" xfId="0" applyFont="1" applyFill="1" applyBorder="1" applyAlignment="1">
      <alignment horizontal="left" vertical="center"/>
    </xf>
    <xf numFmtId="0" fontId="49" fillId="2" borderId="8" xfId="0" applyFont="1" applyFill="1" applyBorder="1" applyAlignment="1">
      <alignment horizontal="left" vertical="center"/>
    </xf>
    <xf numFmtId="0" fontId="49" fillId="2" borderId="7" xfId="0" applyFont="1" applyFill="1" applyBorder="1" applyAlignment="1">
      <alignment horizontal="left" vertical="center" wrapText="1"/>
    </xf>
    <xf numFmtId="0" fontId="49" fillId="2" borderId="5" xfId="0" applyFont="1" applyFill="1" applyBorder="1" applyAlignment="1">
      <alignment horizontal="left" vertical="center" wrapText="1"/>
    </xf>
    <xf numFmtId="0" fontId="49" fillId="2" borderId="8" xfId="0" applyFont="1" applyFill="1" applyBorder="1" applyAlignment="1">
      <alignment horizontal="left" vertical="center" wrapText="1"/>
    </xf>
    <xf numFmtId="0" fontId="47" fillId="9" borderId="31" xfId="0" applyFont="1" applyFill="1" applyBorder="1" applyAlignment="1">
      <alignment horizontal="center" vertical="center" wrapText="1"/>
    </xf>
    <xf numFmtId="0" fontId="47" fillId="9" borderId="6" xfId="0" applyFont="1" applyFill="1" applyBorder="1" applyAlignment="1">
      <alignment horizontal="center" vertical="center" wrapText="1"/>
    </xf>
    <xf numFmtId="0" fontId="47" fillId="9" borderId="11" xfId="0" applyFont="1" applyFill="1" applyBorder="1" applyAlignment="1">
      <alignment horizontal="center" vertical="center" wrapText="1"/>
    </xf>
    <xf numFmtId="0" fontId="47" fillId="9" borderId="9" xfId="0" applyFont="1" applyFill="1" applyBorder="1" applyAlignment="1">
      <alignment horizontal="center" vertical="center" wrapText="1"/>
    </xf>
    <xf numFmtId="0" fontId="47" fillId="9" borderId="0" xfId="0" applyFont="1" applyFill="1" applyAlignment="1">
      <alignment horizontal="center" vertical="center" wrapText="1"/>
    </xf>
    <xf numFmtId="0" fontId="47" fillId="9" borderId="10" xfId="0" applyFont="1" applyFill="1" applyBorder="1" applyAlignment="1">
      <alignment horizontal="center" vertical="center" wrapText="1"/>
    </xf>
    <xf numFmtId="0" fontId="47" fillId="9" borderId="30" xfId="0" applyFont="1" applyFill="1" applyBorder="1" applyAlignment="1">
      <alignment horizontal="center" vertical="center" wrapText="1"/>
    </xf>
    <xf numFmtId="0" fontId="47" fillId="9" borderId="2" xfId="0" applyFont="1" applyFill="1" applyBorder="1" applyAlignment="1">
      <alignment horizontal="center" vertical="center" wrapText="1"/>
    </xf>
    <xf numFmtId="0" fontId="47" fillId="9" borderId="12" xfId="0" applyFont="1" applyFill="1" applyBorder="1" applyAlignment="1">
      <alignment horizontal="center" vertical="center" wrapText="1"/>
    </xf>
    <xf numFmtId="0" fontId="47" fillId="9" borderId="7" xfId="0" applyFont="1" applyFill="1" applyBorder="1" applyAlignment="1">
      <alignment horizontal="center" vertical="center" wrapText="1"/>
    </xf>
    <xf numFmtId="0" fontId="47" fillId="9" borderId="5" xfId="0" applyFont="1" applyFill="1" applyBorder="1" applyAlignment="1">
      <alignment horizontal="center" vertical="center" wrapText="1"/>
    </xf>
    <xf numFmtId="0" fontId="47" fillId="9" borderId="8" xfId="0" applyFont="1" applyFill="1" applyBorder="1" applyAlignment="1">
      <alignment horizontal="center" vertical="center" wrapText="1"/>
    </xf>
    <xf numFmtId="2" fontId="55" fillId="0" borderId="7" xfId="0" applyNumberFormat="1" applyFont="1" applyBorder="1" applyAlignment="1">
      <alignment horizontal="center" vertical="center" wrapText="1"/>
    </xf>
    <xf numFmtId="2" fontId="55" fillId="0" borderId="5" xfId="0" applyNumberFormat="1" applyFont="1" applyBorder="1" applyAlignment="1">
      <alignment horizontal="center" vertical="center" wrapText="1"/>
    </xf>
    <xf numFmtId="2" fontId="55" fillId="0" borderId="8" xfId="0" applyNumberFormat="1" applyFont="1" applyBorder="1" applyAlignment="1">
      <alignment horizontal="center" vertical="center" wrapText="1"/>
    </xf>
    <xf numFmtId="2" fontId="55" fillId="0" borderId="7" xfId="0" applyNumberFormat="1" applyFont="1" applyBorder="1" applyAlignment="1" applyProtection="1">
      <alignment horizontal="center" vertical="center" wrapText="1"/>
      <protection hidden="1"/>
    </xf>
    <xf numFmtId="0" fontId="57" fillId="0" borderId="5" xfId="0" applyFont="1" applyBorder="1"/>
    <xf numFmtId="0" fontId="57" fillId="0" borderId="8" xfId="0" applyFont="1" applyBorder="1"/>
    <xf numFmtId="0" fontId="25" fillId="6" borderId="7" xfId="0" applyFont="1" applyFill="1" applyBorder="1" applyAlignment="1" applyProtection="1">
      <alignment horizontal="left" vertical="center" wrapText="1"/>
      <protection locked="0"/>
    </xf>
    <xf numFmtId="0" fontId="25" fillId="6" borderId="5" xfId="0" applyFont="1" applyFill="1" applyBorder="1" applyAlignment="1" applyProtection="1">
      <alignment horizontal="left" vertical="center" wrapText="1"/>
      <protection locked="0"/>
    </xf>
    <xf numFmtId="0" fontId="25" fillId="6" borderId="8" xfId="0" applyFont="1" applyFill="1" applyBorder="1" applyAlignment="1" applyProtection="1">
      <alignment horizontal="left" vertical="center" wrapText="1"/>
      <protection locked="0"/>
    </xf>
    <xf numFmtId="2" fontId="55" fillId="0" borderId="5" xfId="0" applyNumberFormat="1" applyFont="1" applyBorder="1" applyAlignment="1" applyProtection="1">
      <alignment horizontal="center" vertical="center" wrapText="1"/>
      <protection hidden="1"/>
    </xf>
    <xf numFmtId="2" fontId="55" fillId="0" borderId="8" xfId="0" applyNumberFormat="1" applyFont="1" applyBorder="1" applyAlignment="1" applyProtection="1">
      <alignment horizontal="center" vertical="center" wrapText="1"/>
      <protection hidden="1"/>
    </xf>
    <xf numFmtId="0" fontId="24" fillId="2" borderId="9" xfId="0" applyFont="1" applyFill="1" applyBorder="1" applyAlignment="1">
      <alignment horizontal="left"/>
    </xf>
    <xf numFmtId="0" fontId="24" fillId="2" borderId="0" xfId="0" applyFont="1" applyFill="1" applyAlignment="1">
      <alignment horizontal="left"/>
    </xf>
    <xf numFmtId="17" fontId="25" fillId="2" borderId="7" xfId="0" applyNumberFormat="1" applyFont="1" applyFill="1" applyBorder="1" applyAlignment="1" applyProtection="1">
      <alignment horizontal="left"/>
      <protection locked="0"/>
    </xf>
    <xf numFmtId="0" fontId="25" fillId="2" borderId="5" xfId="0" applyFont="1" applyFill="1" applyBorder="1" applyAlignment="1" applyProtection="1">
      <alignment horizontal="left"/>
      <protection locked="0"/>
    </xf>
    <xf numFmtId="20" fontId="25" fillId="7" borderId="7" xfId="0" applyNumberFormat="1" applyFont="1" applyFill="1" applyBorder="1" applyAlignment="1" applyProtection="1">
      <alignment horizontal="center"/>
      <protection locked="0"/>
    </xf>
    <xf numFmtId="20" fontId="25" fillId="7" borderId="5" xfId="0" applyNumberFormat="1" applyFont="1" applyFill="1" applyBorder="1" applyAlignment="1" applyProtection="1">
      <alignment horizontal="center"/>
      <protection locked="0"/>
    </xf>
    <xf numFmtId="20" fontId="25" fillId="7" borderId="8" xfId="0" applyNumberFormat="1" applyFont="1" applyFill="1" applyBorder="1" applyAlignment="1" applyProtection="1">
      <alignment horizontal="center"/>
      <protection locked="0"/>
    </xf>
    <xf numFmtId="0" fontId="25" fillId="2" borderId="31" xfId="0" applyFont="1" applyFill="1" applyBorder="1" applyAlignment="1" applyProtection="1">
      <alignment horizontal="left"/>
      <protection locked="0"/>
    </xf>
    <xf numFmtId="0" fontId="25" fillId="2" borderId="6" xfId="0" applyFont="1" applyFill="1" applyBorder="1" applyAlignment="1" applyProtection="1">
      <alignment horizontal="left"/>
      <protection locked="0"/>
    </xf>
    <xf numFmtId="0" fontId="25" fillId="2" borderId="11" xfId="0" applyFont="1" applyFill="1" applyBorder="1" applyAlignment="1" applyProtection="1">
      <alignment horizontal="left"/>
      <protection locked="0"/>
    </xf>
    <xf numFmtId="0" fontId="25" fillId="2" borderId="7" xfId="0" applyFont="1" applyFill="1" applyBorder="1" applyAlignment="1" applyProtection="1">
      <alignment horizontal="left" vertical="center" wrapText="1" indent="1"/>
      <protection locked="0"/>
    </xf>
    <xf numFmtId="0" fontId="25" fillId="2" borderId="5" xfId="0" applyFont="1" applyFill="1" applyBorder="1" applyAlignment="1" applyProtection="1">
      <alignment horizontal="left" vertical="center" wrapText="1" indent="1"/>
      <protection locked="0"/>
    </xf>
    <xf numFmtId="0" fontId="25" fillId="2" borderId="8" xfId="0" applyFont="1" applyFill="1" applyBorder="1" applyAlignment="1" applyProtection="1">
      <alignment horizontal="left" vertical="center" wrapText="1" indent="1"/>
      <protection locked="0"/>
    </xf>
    <xf numFmtId="0" fontId="47" fillId="9" borderId="7" xfId="0" applyFont="1" applyFill="1" applyBorder="1" applyAlignment="1">
      <alignment horizontal="left"/>
    </xf>
    <xf numFmtId="0" fontId="47" fillId="9" borderId="5" xfId="0" applyFont="1" applyFill="1" applyBorder="1" applyAlignment="1">
      <alignment horizontal="left"/>
    </xf>
    <xf numFmtId="0" fontId="47" fillId="9" borderId="8" xfId="0" applyFont="1" applyFill="1" applyBorder="1" applyAlignment="1">
      <alignment horizontal="left"/>
    </xf>
    <xf numFmtId="0" fontId="25" fillId="2" borderId="7" xfId="0" applyFont="1" applyFill="1" applyBorder="1" applyAlignment="1" applyProtection="1">
      <alignment horizontal="left"/>
      <protection locked="0"/>
    </xf>
    <xf numFmtId="0" fontId="25" fillId="2" borderId="8" xfId="0" applyFont="1" applyFill="1" applyBorder="1" applyAlignment="1" applyProtection="1">
      <alignment horizontal="left"/>
      <protection locked="0"/>
    </xf>
    <xf numFmtId="0" fontId="25" fillId="2" borderId="0" xfId="0" applyFont="1" applyFill="1" applyAlignment="1">
      <alignment horizontal="justify" vertical="top" wrapText="1"/>
    </xf>
    <xf numFmtId="0" fontId="24" fillId="0" borderId="0" xfId="0" applyFont="1" applyAlignment="1" applyProtection="1">
      <alignment horizontal="left" vertical="center" wrapText="1"/>
      <protection locked="0"/>
    </xf>
    <xf numFmtId="2" fontId="55" fillId="2" borderId="16" xfId="0" applyNumberFormat="1" applyFont="1" applyFill="1" applyBorder="1" applyAlignment="1" applyProtection="1">
      <alignment horizontal="right"/>
      <protection locked="0"/>
    </xf>
    <xf numFmtId="2" fontId="55" fillId="2" borderId="25" xfId="0" applyNumberFormat="1" applyFont="1" applyFill="1" applyBorder="1" applyAlignment="1" applyProtection="1">
      <alignment horizontal="right"/>
      <protection locked="0"/>
    </xf>
    <xf numFmtId="0" fontId="49" fillId="2" borderId="0" xfId="0" applyFont="1" applyFill="1" applyAlignment="1" applyProtection="1">
      <alignment horizontal="center" vertical="top" wrapText="1"/>
      <protection locked="0"/>
    </xf>
    <xf numFmtId="0" fontId="25" fillId="2" borderId="0" xfId="0" applyFont="1" applyFill="1" applyAlignment="1" applyProtection="1">
      <alignment horizontal="left" vertical="center" wrapText="1"/>
      <protection locked="0"/>
    </xf>
    <xf numFmtId="0" fontId="47" fillId="9" borderId="14" xfId="0" applyFont="1" applyFill="1" applyBorder="1"/>
    <xf numFmtId="0" fontId="47" fillId="9" borderId="16" xfId="0" applyFont="1" applyFill="1" applyBorder="1"/>
    <xf numFmtId="0" fontId="47" fillId="9" borderId="25" xfId="0" applyFont="1" applyFill="1" applyBorder="1"/>
    <xf numFmtId="2" fontId="55" fillId="2" borderId="14" xfId="0" applyNumberFormat="1" applyFont="1" applyFill="1" applyBorder="1" applyAlignment="1" applyProtection="1">
      <alignment horizontal="right"/>
      <protection locked="0"/>
    </xf>
    <xf numFmtId="0" fontId="47" fillId="9" borderId="14" xfId="0" applyFont="1" applyFill="1" applyBorder="1" applyAlignment="1">
      <alignment horizontal="left"/>
    </xf>
    <xf numFmtId="0" fontId="47" fillId="9" borderId="16" xfId="0" applyFont="1" applyFill="1" applyBorder="1" applyAlignment="1">
      <alignment horizontal="left"/>
    </xf>
    <xf numFmtId="0" fontId="47" fillId="9" borderId="25" xfId="0" applyFont="1" applyFill="1" applyBorder="1" applyAlignment="1">
      <alignment horizontal="left"/>
    </xf>
    <xf numFmtId="2" fontId="55" fillId="7" borderId="16" xfId="0" applyNumberFormat="1" applyFont="1" applyFill="1" applyBorder="1" applyAlignment="1">
      <alignment horizontal="right"/>
    </xf>
    <xf numFmtId="2" fontId="55" fillId="7" borderId="25" xfId="0" applyNumberFormat="1" applyFont="1" applyFill="1" applyBorder="1" applyAlignment="1">
      <alignment horizontal="right"/>
    </xf>
    <xf numFmtId="0" fontId="25" fillId="0" borderId="0" xfId="0" applyFont="1" applyAlignment="1" applyProtection="1">
      <alignment horizontal="left" vertical="center" wrapText="1"/>
      <protection locked="0"/>
    </xf>
    <xf numFmtId="0" fontId="24" fillId="0" borderId="0" xfId="0" applyFont="1" applyAlignment="1">
      <alignment horizontal="left" vertical="center" wrapText="1"/>
    </xf>
    <xf numFmtId="2" fontId="55" fillId="7" borderId="14" xfId="0" applyNumberFormat="1" applyFont="1" applyFill="1" applyBorder="1" applyAlignment="1">
      <alignment horizontal="right"/>
    </xf>
    <xf numFmtId="2" fontId="55" fillId="7" borderId="14" xfId="0" quotePrefix="1" applyNumberFormat="1" applyFont="1" applyFill="1" applyBorder="1" applyAlignment="1">
      <alignment horizontal="right"/>
    </xf>
    <xf numFmtId="0" fontId="25" fillId="0" borderId="0" xfId="0" applyFont="1" applyAlignment="1" applyProtection="1">
      <alignment horizontal="justify" vertical="center" wrapText="1"/>
      <protection locked="0"/>
    </xf>
    <xf numFmtId="0" fontId="24" fillId="0" borderId="0" xfId="0" applyFont="1" applyAlignment="1" applyProtection="1">
      <alignment horizontal="justify" vertical="center" wrapText="1"/>
      <protection locked="0"/>
    </xf>
    <xf numFmtId="0" fontId="47" fillId="9" borderId="7" xfId="0" applyFont="1" applyFill="1" applyBorder="1" applyAlignment="1" applyProtection="1">
      <alignment horizontal="left" vertical="center" wrapText="1"/>
      <protection locked="0"/>
    </xf>
    <xf numFmtId="0" fontId="47" fillId="9" borderId="5" xfId="0" applyFont="1" applyFill="1" applyBorder="1" applyAlignment="1" applyProtection="1">
      <alignment horizontal="left" vertical="center" wrapText="1"/>
      <protection locked="0"/>
    </xf>
    <xf numFmtId="0" fontId="47" fillId="9" borderId="8" xfId="0" applyFont="1" applyFill="1" applyBorder="1" applyAlignment="1" applyProtection="1">
      <alignment horizontal="left" vertical="center" wrapText="1"/>
      <protection locked="0"/>
    </xf>
    <xf numFmtId="0" fontId="25" fillId="2" borderId="0" xfId="0" applyFont="1" applyFill="1" applyAlignment="1">
      <alignment horizontal="left"/>
    </xf>
  </cellXfs>
  <cellStyles count="5">
    <cellStyle name="Normal" xfId="0" builtinId="0"/>
    <cellStyle name="Normal 2" xfId="1" xr:uid="{C5ADFB4D-E1AA-4AFD-A696-DA9389A8ACA1}"/>
    <cellStyle name="Normal 3" xfId="2" xr:uid="{BC8751B9-1530-47DB-A4E1-678943C23359}"/>
    <cellStyle name="Normal_NGO" xfId="3" xr:uid="{56666F82-FA52-42D5-A420-8579504867F8}"/>
    <cellStyle name="Normal_REL-HORARIA" xfId="4" xr:uid="{51797760-0B38-4DE1-B13C-2C4F739947F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0</xdr:row>
      <xdr:rowOff>104775</xdr:rowOff>
    </xdr:from>
    <xdr:to>
      <xdr:col>5</xdr:col>
      <xdr:colOff>161925</xdr:colOff>
      <xdr:row>5</xdr:row>
      <xdr:rowOff>114300</xdr:rowOff>
    </xdr:to>
    <xdr:pic>
      <xdr:nvPicPr>
        <xdr:cNvPr id="4797" name="Imagen 5">
          <a:extLst>
            <a:ext uri="{FF2B5EF4-FFF2-40B4-BE49-F238E27FC236}">
              <a16:creationId xmlns:a16="http://schemas.microsoft.com/office/drawing/2014/main" id="{0EDF17EB-D1C6-5ED1-2739-684027839A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104775"/>
          <a:ext cx="7620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1</xdr:row>
      <xdr:rowOff>104775</xdr:rowOff>
    </xdr:from>
    <xdr:to>
      <xdr:col>5</xdr:col>
      <xdr:colOff>133350</xdr:colOff>
      <xdr:row>6</xdr:row>
      <xdr:rowOff>114300</xdr:rowOff>
    </xdr:to>
    <xdr:pic>
      <xdr:nvPicPr>
        <xdr:cNvPr id="3776" name="Imagen 5">
          <a:extLst>
            <a:ext uri="{FF2B5EF4-FFF2-40B4-BE49-F238E27FC236}">
              <a16:creationId xmlns:a16="http://schemas.microsoft.com/office/drawing/2014/main" id="{23CF5A87-43BA-B615-0F44-EA5F356114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257175"/>
          <a:ext cx="7620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295275</xdr:colOff>
      <xdr:row>1</xdr:row>
      <xdr:rowOff>85725</xdr:rowOff>
    </xdr:from>
    <xdr:to>
      <xdr:col>2</xdr:col>
      <xdr:colOff>428625</xdr:colOff>
      <xdr:row>6</xdr:row>
      <xdr:rowOff>0</xdr:rowOff>
    </xdr:to>
    <xdr:pic>
      <xdr:nvPicPr>
        <xdr:cNvPr id="19605" name="Imagen 5">
          <a:extLst>
            <a:ext uri="{FF2B5EF4-FFF2-40B4-BE49-F238E27FC236}">
              <a16:creationId xmlns:a16="http://schemas.microsoft.com/office/drawing/2014/main" id="{AD17FB62-A947-89B0-D382-1E0489F533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47650"/>
          <a:ext cx="7715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142875</xdr:colOff>
      <xdr:row>1</xdr:row>
      <xdr:rowOff>133350</xdr:rowOff>
    </xdr:from>
    <xdr:to>
      <xdr:col>5</xdr:col>
      <xdr:colOff>142875</xdr:colOff>
      <xdr:row>7</xdr:row>
      <xdr:rowOff>0</xdr:rowOff>
    </xdr:to>
    <xdr:pic>
      <xdr:nvPicPr>
        <xdr:cNvPr id="22632" name="Imagen 5">
          <a:extLst>
            <a:ext uri="{FF2B5EF4-FFF2-40B4-BE49-F238E27FC236}">
              <a16:creationId xmlns:a16="http://schemas.microsoft.com/office/drawing/2014/main" id="{43D0941C-C212-EC36-6F95-0D91A6C198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285750"/>
          <a:ext cx="7620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8E25-0D3A-429B-896F-FC694EA6716D}">
  <sheetPr>
    <pageSetUpPr fitToPage="1"/>
  </sheetPr>
  <dimension ref="A1:AJ44"/>
  <sheetViews>
    <sheetView view="pageBreakPreview" topLeftCell="A30" zoomScaleNormal="100" zoomScaleSheetLayoutView="100" workbookViewId="0">
      <selection activeCell="Y33" sqref="Y33"/>
    </sheetView>
  </sheetViews>
  <sheetFormatPr baseColWidth="10" defaultColWidth="2.7109375" defaultRowHeight="20.100000000000001" customHeight="1" x14ac:dyDescent="0.2"/>
  <cols>
    <col min="1" max="1" width="2.7109375" style="1" customWidth="1"/>
    <col min="2" max="2" width="2.85546875" style="1" customWidth="1"/>
    <col min="3" max="6" width="2.7109375" style="1" customWidth="1"/>
    <col min="7" max="7" width="4" style="1" customWidth="1"/>
    <col min="8" max="8" width="5.7109375" style="1" customWidth="1"/>
    <col min="9" max="9" width="1" style="1" customWidth="1"/>
    <col min="10" max="23" width="2.7109375" style="1" customWidth="1"/>
    <col min="24" max="24" width="5.85546875" style="1" customWidth="1"/>
    <col min="25" max="28" width="2.7109375" style="1" customWidth="1"/>
    <col min="29" max="29" width="2.42578125" style="1" customWidth="1"/>
    <col min="30" max="42" width="2.7109375" style="1"/>
    <col min="43" max="43" width="12" style="1" bestFit="1" customWidth="1"/>
    <col min="44" max="44" width="12.5703125" style="1" bestFit="1" customWidth="1"/>
    <col min="45" max="16384" width="2.7109375" style="1"/>
  </cols>
  <sheetData>
    <row r="1" spans="1:36" ht="12" customHeight="1" x14ac:dyDescent="0.2">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row>
    <row r="2" spans="1:36" ht="12.6" customHeight="1" x14ac:dyDescent="0.2">
      <c r="A2" s="13"/>
      <c r="B2" s="13"/>
      <c r="C2" s="13"/>
      <c r="D2" s="13"/>
      <c r="E2" s="13"/>
      <c r="F2" s="13"/>
      <c r="G2" s="13"/>
      <c r="H2" s="13"/>
      <c r="I2" s="13"/>
      <c r="J2" s="13"/>
      <c r="K2" s="13"/>
      <c r="L2" s="13"/>
      <c r="M2" s="13"/>
      <c r="N2" s="13"/>
      <c r="O2" s="13"/>
      <c r="P2" s="13"/>
      <c r="Q2" s="52"/>
      <c r="R2" s="13"/>
      <c r="S2" s="13"/>
      <c r="T2" s="13"/>
      <c r="U2" s="13"/>
      <c r="V2" s="13"/>
      <c r="W2" s="13"/>
      <c r="X2" s="13"/>
      <c r="Y2" s="13"/>
      <c r="Z2" s="13"/>
      <c r="AA2" s="13"/>
      <c r="AB2" s="13"/>
      <c r="AC2" s="13"/>
      <c r="AD2" s="13"/>
      <c r="AE2" s="13"/>
      <c r="AF2" s="13"/>
      <c r="AG2" s="13"/>
      <c r="AH2" s="53" t="s">
        <v>104</v>
      </c>
    </row>
    <row r="3" spans="1:36" ht="12.6" customHeight="1" x14ac:dyDescent="0.2">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54" t="s">
        <v>105</v>
      </c>
    </row>
    <row r="4" spans="1:36" ht="12.6" customHeight="1" x14ac:dyDescent="0.2">
      <c r="A4" s="13"/>
      <c r="B4" s="13"/>
      <c r="C4" s="13"/>
      <c r="D4" s="13"/>
      <c r="E4" s="13"/>
      <c r="F4" s="13"/>
      <c r="G4" s="13"/>
      <c r="H4" s="13"/>
      <c r="I4" s="13"/>
      <c r="J4" s="13"/>
      <c r="K4" s="13"/>
      <c r="L4" s="13"/>
      <c r="M4" s="13"/>
      <c r="N4" s="13"/>
      <c r="O4" s="13"/>
      <c r="P4" s="13"/>
      <c r="Q4" s="13"/>
      <c r="R4" s="13"/>
      <c r="S4" s="13"/>
      <c r="T4" s="13"/>
      <c r="U4" s="13"/>
      <c r="V4" s="13"/>
      <c r="W4" s="13"/>
      <c r="X4" s="13"/>
      <c r="Y4" s="13"/>
      <c r="Z4" s="55"/>
      <c r="AA4" s="13"/>
      <c r="AB4" s="13"/>
      <c r="AC4" s="13"/>
      <c r="AD4" s="13"/>
      <c r="AE4" s="13"/>
      <c r="AF4" s="13"/>
      <c r="AG4" s="13"/>
      <c r="AH4" s="54" t="s">
        <v>106</v>
      </c>
    </row>
    <row r="5" spans="1:36" ht="12.6" customHeight="1" x14ac:dyDescent="0.2">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54" t="s">
        <v>107</v>
      </c>
    </row>
    <row r="6" spans="1:36" ht="12.6" customHeight="1" x14ac:dyDescent="0.2">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54"/>
    </row>
    <row r="7" spans="1:36" ht="12.6" customHeight="1" x14ac:dyDescent="0.2">
      <c r="A7" s="13"/>
      <c r="B7" s="13"/>
      <c r="C7" s="13"/>
      <c r="D7" s="13"/>
      <c r="E7" s="13"/>
      <c r="F7" s="13"/>
      <c r="G7" s="13"/>
      <c r="H7" s="13"/>
      <c r="I7" s="13"/>
      <c r="J7" s="13"/>
      <c r="K7" s="13"/>
      <c r="L7" s="13"/>
      <c r="M7" s="13"/>
      <c r="N7" s="13"/>
      <c r="O7" s="57"/>
      <c r="P7" s="13"/>
      <c r="Q7" s="13"/>
      <c r="R7" s="13"/>
      <c r="S7" s="58"/>
      <c r="T7" s="13"/>
      <c r="U7" s="13"/>
      <c r="V7" s="13"/>
      <c r="W7" s="13"/>
      <c r="X7" s="13"/>
      <c r="Y7" s="13"/>
      <c r="Z7" s="13"/>
      <c r="AA7" s="13"/>
      <c r="AB7" s="13"/>
      <c r="AC7" s="13"/>
      <c r="AD7" s="13"/>
      <c r="AE7" s="13"/>
      <c r="AF7" s="13"/>
      <c r="AG7" s="13"/>
      <c r="AH7" s="54" t="s">
        <v>128</v>
      </c>
    </row>
    <row r="8" spans="1:36" ht="12.6" customHeight="1" x14ac:dyDescent="0.2">
      <c r="A8" s="13"/>
      <c r="B8" s="13"/>
      <c r="C8" s="13"/>
      <c r="D8" s="13"/>
      <c r="E8" s="13"/>
      <c r="F8" s="13"/>
      <c r="G8" s="13"/>
      <c r="H8" s="13"/>
      <c r="I8" s="13"/>
      <c r="J8" s="13"/>
      <c r="K8" s="13"/>
      <c r="L8" s="13"/>
      <c r="M8" s="13"/>
      <c r="N8" s="13"/>
      <c r="O8" s="57"/>
      <c r="P8" s="13"/>
      <c r="Q8" s="13"/>
      <c r="R8" s="13"/>
      <c r="S8" s="58"/>
      <c r="T8" s="13"/>
      <c r="U8" s="13"/>
      <c r="V8" s="13"/>
      <c r="W8" s="13"/>
      <c r="X8" s="13"/>
      <c r="Y8" s="13"/>
      <c r="Z8" s="13"/>
      <c r="AA8" s="13"/>
      <c r="AB8" s="13"/>
      <c r="AC8" s="13"/>
      <c r="AD8" s="13"/>
      <c r="AE8" s="13"/>
      <c r="AF8" s="13"/>
      <c r="AG8" s="13"/>
      <c r="AH8" s="54" t="s">
        <v>127</v>
      </c>
    </row>
    <row r="9" spans="1:36" ht="12.6" customHeight="1" x14ac:dyDescent="0.2">
      <c r="A9" s="13"/>
      <c r="B9" s="13"/>
      <c r="C9" s="13"/>
      <c r="D9" s="13"/>
      <c r="E9" s="13"/>
      <c r="F9" s="13"/>
      <c r="G9" s="13"/>
      <c r="H9" s="13"/>
      <c r="I9" s="13"/>
      <c r="J9" s="13"/>
      <c r="K9" s="13"/>
      <c r="L9" s="13"/>
      <c r="M9" s="13"/>
      <c r="N9" s="13"/>
      <c r="O9" s="57"/>
      <c r="P9" s="13"/>
      <c r="Q9" s="13"/>
      <c r="R9" s="13"/>
      <c r="S9" s="58"/>
      <c r="T9" s="13"/>
      <c r="U9" s="13"/>
      <c r="V9" s="13"/>
      <c r="W9" s="13"/>
      <c r="X9" s="13"/>
      <c r="Y9" s="13"/>
      <c r="Z9" s="13"/>
      <c r="AA9" s="13"/>
      <c r="AB9" s="13"/>
      <c r="AC9" s="13"/>
      <c r="AD9" s="13"/>
      <c r="AE9" s="13"/>
      <c r="AF9" s="13"/>
      <c r="AG9" s="13"/>
      <c r="AH9" s="54"/>
    </row>
    <row r="10" spans="1:36" ht="20.100000000000001" customHeight="1" x14ac:dyDescent="0.2">
      <c r="A10" s="59"/>
      <c r="B10" s="269" t="s">
        <v>15</v>
      </c>
      <c r="C10" s="269"/>
      <c r="D10" s="269"/>
      <c r="E10" s="269"/>
      <c r="F10" s="282" t="s">
        <v>129</v>
      </c>
      <c r="G10" s="282"/>
      <c r="H10" s="282"/>
      <c r="I10" s="282"/>
      <c r="J10" s="282"/>
      <c r="K10" s="282"/>
      <c r="L10" s="282"/>
      <c r="M10" s="59"/>
      <c r="N10" s="59"/>
      <c r="O10" s="59"/>
      <c r="P10" s="59"/>
      <c r="Q10" s="59"/>
      <c r="R10" s="59"/>
      <c r="S10" s="59"/>
      <c r="T10" s="59"/>
      <c r="U10" s="59"/>
      <c r="V10" s="274" t="s">
        <v>23</v>
      </c>
      <c r="W10" s="275"/>
      <c r="X10" s="275"/>
      <c r="Y10" s="276"/>
      <c r="Z10" s="278" t="s">
        <v>85</v>
      </c>
      <c r="AA10" s="279"/>
      <c r="AB10" s="279"/>
      <c r="AC10" s="279"/>
      <c r="AD10" s="279"/>
      <c r="AE10" s="279"/>
      <c r="AF10" s="279"/>
      <c r="AG10" s="279"/>
      <c r="AH10" s="280"/>
      <c r="AI10" s="59"/>
      <c r="AJ10" s="59"/>
    </row>
    <row r="11" spans="1:36" ht="20.100000000000001" customHeight="1" x14ac:dyDescent="0.2">
      <c r="A11" s="59"/>
      <c r="B11" s="59"/>
      <c r="C11" s="59"/>
      <c r="D11" s="59"/>
      <c r="E11" s="59"/>
      <c r="F11" s="59"/>
      <c r="G11" s="59"/>
      <c r="H11" s="59"/>
      <c r="I11" s="59"/>
      <c r="J11" s="59"/>
      <c r="K11" s="59"/>
      <c r="L11" s="59"/>
      <c r="M11" s="59"/>
      <c r="N11" s="59"/>
      <c r="O11" s="59"/>
      <c r="P11" s="59"/>
      <c r="Q11" s="59"/>
      <c r="R11" s="59"/>
      <c r="S11" s="59"/>
      <c r="T11" s="59"/>
      <c r="U11" s="59"/>
      <c r="V11" s="277" t="s">
        <v>24</v>
      </c>
      <c r="W11" s="277"/>
      <c r="X11" s="277"/>
      <c r="Y11" s="277"/>
      <c r="Z11" s="281" t="s">
        <v>161</v>
      </c>
      <c r="AA11" s="281"/>
      <c r="AB11" s="281"/>
      <c r="AC11" s="281"/>
      <c r="AD11" s="281"/>
      <c r="AE11" s="281"/>
      <c r="AF11" s="281"/>
      <c r="AG11" s="281"/>
      <c r="AH11" s="281"/>
      <c r="AI11" s="59"/>
      <c r="AJ11" s="59"/>
    </row>
    <row r="12" spans="1:36" ht="20.100000000000001" customHeight="1" x14ac:dyDescent="0.2">
      <c r="A12" s="59"/>
      <c r="B12" s="59"/>
      <c r="C12" s="59"/>
      <c r="D12" s="59"/>
      <c r="E12" s="59"/>
      <c r="F12" s="59"/>
      <c r="G12" s="59"/>
      <c r="H12" s="59"/>
      <c r="I12" s="59"/>
      <c r="J12" s="59"/>
      <c r="K12" s="59"/>
      <c r="L12" s="59"/>
      <c r="M12" s="59"/>
      <c r="N12" s="59"/>
      <c r="O12" s="59"/>
      <c r="P12" s="59"/>
      <c r="Q12" s="59"/>
      <c r="R12" s="59"/>
      <c r="S12" s="59"/>
      <c r="T12" s="59"/>
      <c r="U12" s="59"/>
      <c r="V12" s="60"/>
      <c r="W12" s="60"/>
      <c r="X12" s="60"/>
      <c r="Y12" s="60"/>
      <c r="Z12" s="60"/>
      <c r="AA12" s="61"/>
      <c r="AB12" s="61"/>
      <c r="AC12" s="61"/>
      <c r="AD12" s="61"/>
      <c r="AE12" s="61"/>
      <c r="AF12" s="61"/>
      <c r="AG12" s="61"/>
      <c r="AH12" s="62"/>
      <c r="AI12" s="59"/>
      <c r="AJ12" s="59"/>
    </row>
    <row r="13" spans="1:36" s="2" customFormat="1" ht="20.100000000000001" customHeight="1" x14ac:dyDescent="0.25">
      <c r="A13" s="63"/>
      <c r="B13" s="270" t="s">
        <v>30</v>
      </c>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63"/>
      <c r="AJ13" s="63"/>
    </row>
    <row r="14" spans="1:36" ht="20.100000000000001" customHeight="1" x14ac:dyDescent="0.2">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row>
    <row r="15" spans="1:36" ht="26.25" customHeight="1" x14ac:dyDescent="0.2">
      <c r="A15" s="59"/>
      <c r="B15" s="271" t="s">
        <v>8</v>
      </c>
      <c r="C15" s="272"/>
      <c r="D15" s="272"/>
      <c r="E15" s="272"/>
      <c r="F15" s="272"/>
      <c r="G15" s="272"/>
      <c r="H15" s="272"/>
      <c r="I15" s="273"/>
      <c r="J15" s="278" t="s">
        <v>78</v>
      </c>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80"/>
      <c r="AI15" s="59"/>
      <c r="AJ15" s="59"/>
    </row>
    <row r="16" spans="1:36" ht="27.75" customHeight="1" x14ac:dyDescent="0.2">
      <c r="A16" s="59"/>
      <c r="B16" s="271" t="s">
        <v>9</v>
      </c>
      <c r="C16" s="272"/>
      <c r="D16" s="272"/>
      <c r="E16" s="272"/>
      <c r="F16" s="272"/>
      <c r="G16" s="272"/>
      <c r="H16" s="272"/>
      <c r="I16" s="273"/>
      <c r="J16" s="278" t="s">
        <v>130</v>
      </c>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80"/>
      <c r="AI16" s="59"/>
      <c r="AJ16" s="59"/>
    </row>
    <row r="17" spans="1:36" ht="25.5" customHeight="1" x14ac:dyDescent="0.2">
      <c r="A17" s="59"/>
      <c r="B17" s="271" t="s">
        <v>4</v>
      </c>
      <c r="C17" s="272"/>
      <c r="D17" s="272"/>
      <c r="E17" s="272"/>
      <c r="F17" s="272"/>
      <c r="G17" s="272"/>
      <c r="H17" s="272"/>
      <c r="I17" s="273"/>
      <c r="J17" s="278" t="s">
        <v>79</v>
      </c>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80"/>
      <c r="AI17" s="59"/>
      <c r="AJ17" s="59"/>
    </row>
    <row r="18" spans="1:36" ht="20.100000000000001" customHeight="1" x14ac:dyDescent="0.2">
      <c r="A18" s="59"/>
      <c r="B18" s="64"/>
      <c r="C18" s="65"/>
      <c r="D18" s="65"/>
      <c r="E18" s="65"/>
      <c r="F18" s="65"/>
      <c r="G18" s="65"/>
      <c r="H18" s="65"/>
      <c r="I18" s="65"/>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59"/>
      <c r="AJ18" s="59"/>
    </row>
    <row r="19" spans="1:36" ht="27.75" customHeight="1" x14ac:dyDescent="0.2">
      <c r="A19" s="59"/>
      <c r="B19" s="283" t="s">
        <v>5</v>
      </c>
      <c r="C19" s="284"/>
      <c r="D19" s="284"/>
      <c r="E19" s="284"/>
      <c r="F19" s="284"/>
      <c r="G19" s="284"/>
      <c r="H19" s="284"/>
      <c r="I19" s="285"/>
      <c r="J19" s="289" t="s">
        <v>131</v>
      </c>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1"/>
      <c r="AI19" s="59"/>
      <c r="AJ19" s="59"/>
    </row>
    <row r="20" spans="1:36" ht="20.100000000000001" customHeight="1" x14ac:dyDescent="0.2">
      <c r="A20" s="59"/>
      <c r="B20" s="67"/>
      <c r="C20" s="68"/>
      <c r="D20" s="68"/>
      <c r="E20" s="68"/>
      <c r="F20" s="68"/>
      <c r="G20" s="68"/>
      <c r="H20" s="68"/>
      <c r="I20" s="68"/>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70"/>
      <c r="AI20" s="59"/>
      <c r="AJ20" s="59"/>
    </row>
    <row r="21" spans="1:36" ht="20.100000000000001" customHeight="1" x14ac:dyDescent="0.2">
      <c r="A21" s="59"/>
      <c r="B21" s="71"/>
      <c r="C21" s="72"/>
      <c r="D21" s="72"/>
      <c r="E21" s="72"/>
      <c r="F21" s="72"/>
      <c r="G21" s="72"/>
      <c r="H21" s="72"/>
      <c r="I21" s="72"/>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4"/>
      <c r="AI21" s="59"/>
      <c r="AJ21" s="59"/>
    </row>
    <row r="22" spans="1:36" ht="27.75" customHeight="1" x14ac:dyDescent="0.2">
      <c r="A22" s="59"/>
      <c r="B22" s="286" t="s">
        <v>6</v>
      </c>
      <c r="C22" s="287"/>
      <c r="D22" s="287"/>
      <c r="E22" s="287"/>
      <c r="F22" s="287"/>
      <c r="G22" s="287"/>
      <c r="H22" s="287"/>
      <c r="I22" s="288"/>
      <c r="J22" s="278" t="s">
        <v>86</v>
      </c>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80"/>
      <c r="AI22" s="59"/>
      <c r="AJ22" s="59"/>
    </row>
    <row r="23" spans="1:36" ht="24.75" customHeight="1" x14ac:dyDescent="0.2">
      <c r="A23" s="59"/>
      <c r="B23" s="286" t="s">
        <v>7</v>
      </c>
      <c r="C23" s="287"/>
      <c r="D23" s="287"/>
      <c r="E23" s="287"/>
      <c r="F23" s="287"/>
      <c r="G23" s="287"/>
      <c r="H23" s="287"/>
      <c r="I23" s="288"/>
      <c r="J23" s="333" t="s">
        <v>162</v>
      </c>
      <c r="K23" s="334"/>
      <c r="L23" s="334"/>
      <c r="M23" s="334"/>
      <c r="N23" s="334"/>
      <c r="O23" s="334"/>
      <c r="P23" s="334"/>
      <c r="Q23" s="334"/>
      <c r="R23" s="334"/>
      <c r="S23" s="334"/>
      <c r="T23" s="334"/>
      <c r="U23" s="334"/>
      <c r="V23" s="334"/>
      <c r="W23" s="334"/>
      <c r="X23" s="334"/>
      <c r="Y23" s="334"/>
      <c r="Z23" s="334"/>
      <c r="AA23" s="334"/>
      <c r="AB23" s="334"/>
      <c r="AC23" s="334"/>
      <c r="AD23" s="334"/>
      <c r="AE23" s="334"/>
      <c r="AF23" s="334"/>
      <c r="AG23" s="334"/>
      <c r="AH23" s="335"/>
      <c r="AI23" s="59"/>
      <c r="AJ23" s="59"/>
    </row>
    <row r="24" spans="1:36" ht="20.100000000000001" customHeight="1" x14ac:dyDescent="0.2">
      <c r="A24" s="59"/>
      <c r="B24" s="75"/>
      <c r="C24" s="76"/>
      <c r="D24" s="76"/>
      <c r="E24" s="76"/>
      <c r="F24" s="76"/>
      <c r="G24" s="76"/>
      <c r="H24" s="76"/>
      <c r="I24" s="76"/>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59"/>
      <c r="AJ24" s="59"/>
    </row>
    <row r="25" spans="1:36" ht="30" customHeight="1" x14ac:dyDescent="0.2">
      <c r="A25" s="59"/>
      <c r="B25" s="286" t="s">
        <v>69</v>
      </c>
      <c r="C25" s="287"/>
      <c r="D25" s="287"/>
      <c r="E25" s="287"/>
      <c r="F25" s="287"/>
      <c r="G25" s="287"/>
      <c r="H25" s="287"/>
      <c r="I25" s="288"/>
      <c r="J25" s="278" t="s">
        <v>133</v>
      </c>
      <c r="K25" s="279"/>
      <c r="L25" s="279"/>
      <c r="M25" s="279"/>
      <c r="N25" s="279"/>
      <c r="O25" s="279"/>
      <c r="P25" s="279"/>
      <c r="Q25" s="279"/>
      <c r="R25" s="279"/>
      <c r="S25" s="280"/>
      <c r="T25" s="286" t="s">
        <v>70</v>
      </c>
      <c r="U25" s="294"/>
      <c r="V25" s="294"/>
      <c r="W25" s="294"/>
      <c r="X25" s="295"/>
      <c r="Y25" s="278" t="s">
        <v>134</v>
      </c>
      <c r="Z25" s="279"/>
      <c r="AA25" s="279"/>
      <c r="AB25" s="279"/>
      <c r="AC25" s="279"/>
      <c r="AD25" s="279"/>
      <c r="AE25" s="279"/>
      <c r="AF25" s="279"/>
      <c r="AG25" s="279"/>
      <c r="AH25" s="280"/>
      <c r="AI25" s="59"/>
      <c r="AJ25" s="59"/>
    </row>
    <row r="26" spans="1:36" ht="20.100000000000001" customHeight="1" x14ac:dyDescent="0.2">
      <c r="A26" s="59"/>
      <c r="B26" s="67"/>
      <c r="C26" s="68"/>
      <c r="D26" s="68"/>
      <c r="E26" s="68"/>
      <c r="F26" s="68"/>
      <c r="G26" s="68"/>
      <c r="H26" s="68"/>
      <c r="I26" s="68"/>
      <c r="J26" s="77"/>
      <c r="K26" s="77"/>
      <c r="L26" s="77"/>
      <c r="M26" s="77"/>
      <c r="N26" s="77"/>
      <c r="O26" s="77"/>
      <c r="P26" s="77"/>
      <c r="Q26" s="77"/>
      <c r="R26" s="75"/>
      <c r="S26" s="75"/>
      <c r="T26" s="75"/>
      <c r="U26" s="75"/>
      <c r="V26" s="75"/>
      <c r="W26" s="75"/>
      <c r="X26" s="75"/>
      <c r="Y26" s="77"/>
      <c r="Z26" s="77"/>
      <c r="AA26" s="77"/>
      <c r="AB26" s="77"/>
      <c r="AC26" s="77"/>
      <c r="AD26" s="77"/>
      <c r="AE26" s="77"/>
      <c r="AF26" s="77"/>
      <c r="AG26" s="77"/>
      <c r="AH26" s="78"/>
      <c r="AI26" s="59"/>
      <c r="AJ26" s="59"/>
    </row>
    <row r="27" spans="1:36" ht="20.100000000000001" customHeight="1" x14ac:dyDescent="0.2">
      <c r="A27" s="59"/>
      <c r="B27" s="79"/>
      <c r="C27" s="80"/>
      <c r="D27" s="80"/>
      <c r="E27" s="80"/>
      <c r="F27" s="80"/>
      <c r="G27" s="80"/>
      <c r="H27" s="80"/>
      <c r="I27" s="80"/>
      <c r="J27" s="59"/>
      <c r="K27" s="59"/>
      <c r="L27" s="59"/>
      <c r="M27" s="59"/>
      <c r="N27" s="59"/>
      <c r="O27" s="59"/>
      <c r="P27" s="59"/>
      <c r="Q27" s="59"/>
      <c r="R27" s="59"/>
      <c r="S27" s="59"/>
      <c r="T27" s="81"/>
      <c r="U27" s="81"/>
      <c r="V27" s="81"/>
      <c r="W27" s="81"/>
      <c r="X27" s="81"/>
      <c r="Y27" s="81"/>
      <c r="Z27" s="59"/>
      <c r="AA27" s="59"/>
      <c r="AB27" s="59"/>
      <c r="AC27" s="59"/>
      <c r="AD27" s="59"/>
      <c r="AE27" s="59"/>
      <c r="AF27" s="59"/>
      <c r="AG27" s="59"/>
      <c r="AH27" s="59"/>
      <c r="AI27" s="59"/>
      <c r="AJ27" s="59"/>
    </row>
    <row r="28" spans="1:36" ht="30" customHeight="1" x14ac:dyDescent="0.2">
      <c r="A28" s="59"/>
      <c r="B28" s="306" t="s">
        <v>20</v>
      </c>
      <c r="C28" s="306"/>
      <c r="D28" s="306"/>
      <c r="E28" s="306"/>
      <c r="F28" s="306"/>
      <c r="G28" s="306"/>
      <c r="H28" s="306"/>
      <c r="I28" s="306"/>
      <c r="J28" s="307"/>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59"/>
      <c r="AJ28" s="59"/>
    </row>
    <row r="29" spans="1:36" ht="20.100000000000001" customHeight="1" x14ac:dyDescent="0.2">
      <c r="A29" s="59"/>
      <c r="B29" s="59"/>
      <c r="C29" s="59"/>
      <c r="D29" s="59"/>
      <c r="E29" s="59"/>
      <c r="F29" s="59"/>
      <c r="G29" s="59"/>
      <c r="H29" s="59"/>
      <c r="I29" s="59"/>
      <c r="J29" s="315" t="s">
        <v>132</v>
      </c>
      <c r="K29" s="316"/>
      <c r="L29" s="316"/>
      <c r="M29" s="316"/>
      <c r="N29" s="316"/>
      <c r="O29" s="316"/>
      <c r="P29" s="316"/>
      <c r="Q29" s="317"/>
      <c r="R29" s="324" t="s">
        <v>28</v>
      </c>
      <c r="S29" s="325"/>
      <c r="T29" s="325"/>
      <c r="U29" s="325"/>
      <c r="V29" s="325"/>
      <c r="W29" s="325"/>
      <c r="X29" s="326"/>
      <c r="Y29" s="324" t="s">
        <v>29</v>
      </c>
      <c r="Z29" s="325"/>
      <c r="AA29" s="325"/>
      <c r="AB29" s="325"/>
      <c r="AC29" s="325"/>
      <c r="AD29" s="325"/>
      <c r="AE29" s="325"/>
      <c r="AF29" s="325"/>
      <c r="AG29" s="325"/>
      <c r="AH29" s="326"/>
      <c r="AI29" s="59"/>
      <c r="AJ29" s="59"/>
    </row>
    <row r="30" spans="1:36" ht="26.25" customHeight="1" x14ac:dyDescent="0.2">
      <c r="A30" s="59"/>
      <c r="B30" s="59"/>
      <c r="C30" s="59"/>
      <c r="D30" s="59"/>
      <c r="E30" s="59"/>
      <c r="F30" s="59"/>
      <c r="G30" s="59"/>
      <c r="H30" s="59"/>
      <c r="I30" s="59"/>
      <c r="J30" s="318"/>
      <c r="K30" s="319"/>
      <c r="L30" s="319"/>
      <c r="M30" s="319"/>
      <c r="N30" s="319"/>
      <c r="O30" s="319"/>
      <c r="P30" s="319"/>
      <c r="Q30" s="320"/>
      <c r="R30" s="312" t="s">
        <v>94</v>
      </c>
      <c r="S30" s="313"/>
      <c r="T30" s="313"/>
      <c r="U30" s="313"/>
      <c r="V30" s="313"/>
      <c r="W30" s="313"/>
      <c r="X30" s="314"/>
      <c r="Y30" s="330" t="s">
        <v>154</v>
      </c>
      <c r="Z30" s="336"/>
      <c r="AA30" s="336"/>
      <c r="AB30" s="336"/>
      <c r="AC30" s="336"/>
      <c r="AD30" s="336"/>
      <c r="AE30" s="336"/>
      <c r="AF30" s="336"/>
      <c r="AG30" s="336"/>
      <c r="AH30" s="337"/>
      <c r="AI30" s="59"/>
      <c r="AJ30" s="59"/>
    </row>
    <row r="31" spans="1:36" ht="20.100000000000001" customHeight="1" x14ac:dyDescent="0.2">
      <c r="A31" s="59"/>
      <c r="B31" s="59"/>
      <c r="C31" s="59"/>
      <c r="D31" s="59"/>
      <c r="E31" s="59"/>
      <c r="F31" s="59"/>
      <c r="G31" s="59"/>
      <c r="H31" s="59"/>
      <c r="I31" s="59"/>
      <c r="J31" s="318"/>
      <c r="K31" s="319"/>
      <c r="L31" s="319"/>
      <c r="M31" s="319"/>
      <c r="N31" s="319"/>
      <c r="O31" s="319"/>
      <c r="P31" s="319"/>
      <c r="Q31" s="320"/>
      <c r="R31" s="309" t="s">
        <v>84</v>
      </c>
      <c r="S31" s="310"/>
      <c r="T31" s="310"/>
      <c r="U31" s="310"/>
      <c r="V31" s="310"/>
      <c r="W31" s="310"/>
      <c r="X31" s="311"/>
      <c r="Y31" s="330" t="s">
        <v>83</v>
      </c>
      <c r="Z31" s="331"/>
      <c r="AA31" s="331"/>
      <c r="AB31" s="331"/>
      <c r="AC31" s="331"/>
      <c r="AD31" s="331"/>
      <c r="AE31" s="331"/>
      <c r="AF31" s="331"/>
      <c r="AG31" s="331"/>
      <c r="AH31" s="332"/>
      <c r="AI31" s="59"/>
      <c r="AJ31" s="59"/>
    </row>
    <row r="32" spans="1:36" ht="26.25" customHeight="1" x14ac:dyDescent="0.2">
      <c r="A32" s="59"/>
      <c r="B32" s="59"/>
      <c r="C32" s="59"/>
      <c r="D32" s="59"/>
      <c r="E32" s="59"/>
      <c r="F32" s="59"/>
      <c r="G32" s="59"/>
      <c r="H32" s="59"/>
      <c r="I32" s="59"/>
      <c r="J32" s="321"/>
      <c r="K32" s="322"/>
      <c r="L32" s="322"/>
      <c r="M32" s="322"/>
      <c r="N32" s="322"/>
      <c r="O32" s="322"/>
      <c r="P32" s="322"/>
      <c r="Q32" s="323"/>
      <c r="R32" s="312" t="s">
        <v>102</v>
      </c>
      <c r="S32" s="313"/>
      <c r="T32" s="313"/>
      <c r="U32" s="313"/>
      <c r="V32" s="313"/>
      <c r="W32" s="313"/>
      <c r="X32" s="314"/>
      <c r="Y32" s="327" t="s">
        <v>155</v>
      </c>
      <c r="Z32" s="328"/>
      <c r="AA32" s="328"/>
      <c r="AB32" s="328"/>
      <c r="AC32" s="328"/>
      <c r="AD32" s="328"/>
      <c r="AE32" s="328"/>
      <c r="AF32" s="328"/>
      <c r="AG32" s="328"/>
      <c r="AH32" s="329"/>
      <c r="AI32" s="59"/>
      <c r="AJ32" s="59"/>
    </row>
    <row r="33" spans="1:36" ht="20.100000000000001" customHeight="1" x14ac:dyDescent="0.2">
      <c r="A33" s="59"/>
      <c r="B33" s="59"/>
      <c r="C33" s="59"/>
      <c r="D33" s="59"/>
      <c r="E33" s="59"/>
      <c r="F33" s="59"/>
      <c r="G33" s="59"/>
      <c r="H33" s="59"/>
      <c r="I33" s="59"/>
      <c r="J33" s="59"/>
      <c r="K33" s="59"/>
      <c r="L33" s="59"/>
      <c r="M33" s="59"/>
      <c r="N33" s="59"/>
      <c r="O33" s="59"/>
      <c r="P33" s="59"/>
      <c r="Q33" s="59"/>
      <c r="R33" s="59"/>
      <c r="S33" s="82"/>
      <c r="T33" s="82"/>
      <c r="U33" s="82"/>
      <c r="V33" s="82"/>
      <c r="W33" s="82"/>
      <c r="X33" s="82"/>
      <c r="Y33" s="82"/>
      <c r="Z33" s="82"/>
      <c r="AA33" s="82"/>
      <c r="AB33" s="82"/>
      <c r="AC33" s="82"/>
      <c r="AD33" s="82"/>
      <c r="AE33" s="82"/>
      <c r="AF33" s="82"/>
      <c r="AG33" s="82"/>
      <c r="AH33" s="82"/>
      <c r="AI33" s="59"/>
      <c r="AJ33" s="59"/>
    </row>
    <row r="34" spans="1:36" ht="20.100000000000001" customHeight="1" x14ac:dyDescent="0.2">
      <c r="A34" s="59"/>
      <c r="B34" s="298" t="s">
        <v>19</v>
      </c>
      <c r="C34" s="299"/>
      <c r="D34" s="299"/>
      <c r="E34" s="299"/>
      <c r="F34" s="299"/>
      <c r="G34" s="299"/>
      <c r="H34" s="299"/>
      <c r="I34" s="299"/>
      <c r="J34" s="302" t="s">
        <v>31</v>
      </c>
      <c r="K34" s="303"/>
      <c r="L34" s="303"/>
      <c r="M34" s="303"/>
      <c r="N34" s="303"/>
      <c r="O34" s="303"/>
      <c r="P34" s="303"/>
      <c r="Q34" s="303"/>
      <c r="R34" s="303"/>
      <c r="S34" s="304"/>
      <c r="T34" s="304"/>
      <c r="U34" s="304"/>
      <c r="V34" s="296" t="s">
        <v>34</v>
      </c>
      <c r="W34" s="297"/>
      <c r="X34" s="297"/>
      <c r="Y34" s="297"/>
      <c r="Z34" s="297"/>
      <c r="AA34" s="297"/>
      <c r="AB34" s="297"/>
      <c r="AC34" s="297"/>
      <c r="AD34" s="297"/>
      <c r="AE34" s="297"/>
      <c r="AF34" s="297"/>
      <c r="AG34" s="297"/>
      <c r="AH34" s="297"/>
      <c r="AI34" s="59"/>
      <c r="AJ34" s="59"/>
    </row>
    <row r="35" spans="1:36" ht="20.100000000000001" customHeight="1" x14ac:dyDescent="0.2">
      <c r="A35" s="59"/>
      <c r="B35" s="300"/>
      <c r="C35" s="300"/>
      <c r="D35" s="300"/>
      <c r="E35" s="300"/>
      <c r="F35" s="300"/>
      <c r="G35" s="300"/>
      <c r="H35" s="300"/>
      <c r="I35" s="300"/>
      <c r="J35" s="296" t="s">
        <v>32</v>
      </c>
      <c r="K35" s="297"/>
      <c r="L35" s="297"/>
      <c r="M35" s="297"/>
      <c r="N35" s="297"/>
      <c r="O35" s="297"/>
      <c r="P35" s="297"/>
      <c r="Q35" s="297"/>
      <c r="R35" s="297"/>
      <c r="S35" s="297"/>
      <c r="T35" s="297"/>
      <c r="U35" s="297"/>
      <c r="V35" s="296" t="s">
        <v>35</v>
      </c>
      <c r="W35" s="297"/>
      <c r="X35" s="297"/>
      <c r="Y35" s="297"/>
      <c r="Z35" s="297"/>
      <c r="AA35" s="297"/>
      <c r="AB35" s="297"/>
      <c r="AC35" s="297"/>
      <c r="AD35" s="297"/>
      <c r="AE35" s="297"/>
      <c r="AF35" s="297"/>
      <c r="AG35" s="297"/>
      <c r="AH35" s="297"/>
      <c r="AI35" s="59"/>
      <c r="AJ35" s="59"/>
    </row>
    <row r="36" spans="1:36" ht="20.100000000000001" customHeight="1" x14ac:dyDescent="0.2">
      <c r="A36" s="59"/>
      <c r="B36" s="300"/>
      <c r="C36" s="300"/>
      <c r="D36" s="300"/>
      <c r="E36" s="300"/>
      <c r="F36" s="300"/>
      <c r="G36" s="300"/>
      <c r="H36" s="300"/>
      <c r="I36" s="300"/>
      <c r="J36" s="296" t="s">
        <v>33</v>
      </c>
      <c r="K36" s="297"/>
      <c r="L36" s="297"/>
      <c r="M36" s="297"/>
      <c r="N36" s="297"/>
      <c r="O36" s="297"/>
      <c r="P36" s="297"/>
      <c r="Q36" s="297"/>
      <c r="R36" s="297"/>
      <c r="S36" s="297"/>
      <c r="T36" s="297"/>
      <c r="U36" s="297"/>
      <c r="V36" s="296"/>
      <c r="W36" s="297"/>
      <c r="X36" s="297"/>
      <c r="Y36" s="297"/>
      <c r="Z36" s="297"/>
      <c r="AA36" s="297"/>
      <c r="AB36" s="297"/>
      <c r="AC36" s="297"/>
      <c r="AD36" s="297"/>
      <c r="AE36" s="297"/>
      <c r="AF36" s="297"/>
      <c r="AG36" s="297"/>
      <c r="AH36" s="297"/>
      <c r="AI36" s="59"/>
      <c r="AJ36" s="59"/>
    </row>
    <row r="37" spans="1:36" ht="20.100000000000001" customHeight="1" x14ac:dyDescent="0.2">
      <c r="A37" s="59"/>
      <c r="B37" s="301"/>
      <c r="C37" s="301"/>
      <c r="D37" s="301"/>
      <c r="E37" s="301"/>
      <c r="F37" s="301"/>
      <c r="G37" s="301"/>
      <c r="H37" s="301"/>
      <c r="I37" s="301"/>
      <c r="J37" s="305"/>
      <c r="K37" s="305"/>
      <c r="L37" s="305"/>
      <c r="M37" s="305"/>
      <c r="N37" s="305"/>
      <c r="O37" s="305"/>
      <c r="P37" s="305"/>
      <c r="Q37" s="305"/>
      <c r="R37" s="305"/>
      <c r="S37" s="305"/>
      <c r="T37" s="305"/>
      <c r="U37" s="305"/>
      <c r="V37" s="292"/>
      <c r="W37" s="293"/>
      <c r="X37" s="293"/>
      <c r="Y37" s="293"/>
      <c r="Z37" s="293"/>
      <c r="AA37" s="293"/>
      <c r="AB37" s="293"/>
      <c r="AC37" s="293"/>
      <c r="AD37" s="293"/>
      <c r="AE37" s="293"/>
      <c r="AF37" s="293"/>
      <c r="AG37" s="293"/>
      <c r="AH37" s="293"/>
      <c r="AI37" s="59"/>
      <c r="AJ37" s="59"/>
    </row>
    <row r="38" spans="1:36" ht="20.100000000000001" customHeight="1" x14ac:dyDescent="0.2">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row>
    <row r="39" spans="1:36" ht="20.100000000000001" customHeight="1" x14ac:dyDescent="0.2">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row>
    <row r="40" spans="1:36" ht="20.100000000000001" customHeight="1" x14ac:dyDescent="0.2">
      <c r="A40" s="59"/>
      <c r="B40" s="59"/>
      <c r="C40" s="59"/>
      <c r="D40" s="59"/>
      <c r="E40" s="59"/>
      <c r="F40" s="59"/>
      <c r="G40" s="59"/>
      <c r="H40" s="59"/>
      <c r="I40" s="59"/>
      <c r="J40" s="59"/>
      <c r="K40" s="59"/>
      <c r="L40" s="59"/>
      <c r="M40" s="59"/>
      <c r="N40" s="59"/>
      <c r="O40" s="59"/>
      <c r="P40" s="59"/>
      <c r="Q40" s="59"/>
      <c r="R40" s="59"/>
      <c r="S40" s="59"/>
      <c r="T40" s="59"/>
      <c r="U40" s="59"/>
      <c r="V40" s="81"/>
      <c r="W40" s="81"/>
      <c r="X40" s="81"/>
      <c r="Y40" s="81"/>
      <c r="Z40" s="81"/>
      <c r="AA40" s="59"/>
      <c r="AB40" s="59"/>
      <c r="AC40" s="59"/>
      <c r="AD40" s="59"/>
      <c r="AE40" s="59"/>
      <c r="AF40" s="59"/>
      <c r="AG40" s="59"/>
      <c r="AH40" s="59"/>
      <c r="AI40" s="59"/>
      <c r="AJ40" s="59"/>
    </row>
    <row r="41" spans="1:36" ht="20.100000000000001" customHeight="1" x14ac:dyDescent="0.2">
      <c r="R41" s="6"/>
    </row>
    <row r="42" spans="1:36" ht="20.100000000000001" customHeight="1" x14ac:dyDescent="0.2">
      <c r="R42" s="5"/>
      <c r="S42" s="5"/>
      <c r="T42" s="5"/>
      <c r="U42" s="5"/>
      <c r="V42" s="5"/>
      <c r="W42" s="5"/>
      <c r="X42" s="5"/>
      <c r="Y42" s="5"/>
      <c r="Z42" s="5"/>
      <c r="AA42" s="5"/>
      <c r="AB42" s="5"/>
      <c r="AC42" s="5"/>
      <c r="AD42" s="5"/>
      <c r="AE42" s="5"/>
    </row>
    <row r="44" spans="1:36" ht="20.100000000000001"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sheetData>
  <sheetProtection formatCells="0"/>
  <protectedRanges>
    <protectedRange sqref="J22:AH23 J25 Y25 B39:AG41 B43:AG43 Z10:AH11 F10 J15:AH17 T30:X30 R30" name="Rango1"/>
  </protectedRanges>
  <mergeCells count="43">
    <mergeCell ref="J23:AH23"/>
    <mergeCell ref="J22:AH22"/>
    <mergeCell ref="Y30:AH30"/>
    <mergeCell ref="Y29:AH29"/>
    <mergeCell ref="R30:X30"/>
    <mergeCell ref="B23:I23"/>
    <mergeCell ref="B34:I37"/>
    <mergeCell ref="J34:U34"/>
    <mergeCell ref="J35:U35"/>
    <mergeCell ref="J36:U36"/>
    <mergeCell ref="J37:U37"/>
    <mergeCell ref="B28:I28"/>
    <mergeCell ref="J28:AH28"/>
    <mergeCell ref="R31:X31"/>
    <mergeCell ref="R32:X32"/>
    <mergeCell ref="J29:Q32"/>
    <mergeCell ref="R29:X29"/>
    <mergeCell ref="Y32:AH32"/>
    <mergeCell ref="Y31:AH31"/>
    <mergeCell ref="V35:AH35"/>
    <mergeCell ref="V36:AH36"/>
    <mergeCell ref="V37:AH37"/>
    <mergeCell ref="B25:I25"/>
    <mergeCell ref="Y25:AH25"/>
    <mergeCell ref="T25:X25"/>
    <mergeCell ref="J25:S25"/>
    <mergeCell ref="V34:AH34"/>
    <mergeCell ref="B16:I16"/>
    <mergeCell ref="J16:AH16"/>
    <mergeCell ref="B17:I17"/>
    <mergeCell ref="B19:I19"/>
    <mergeCell ref="B22:I22"/>
    <mergeCell ref="J17:AH17"/>
    <mergeCell ref="J19:AH19"/>
    <mergeCell ref="B10:E10"/>
    <mergeCell ref="B13:AH13"/>
    <mergeCell ref="B15:I15"/>
    <mergeCell ref="V10:Y10"/>
    <mergeCell ref="V11:Y11"/>
    <mergeCell ref="Z10:AH10"/>
    <mergeCell ref="Z11:AH11"/>
    <mergeCell ref="J15:AH15"/>
    <mergeCell ref="F10:L10"/>
  </mergeCells>
  <phoneticPr fontId="3" type="noConversion"/>
  <pageMargins left="0.62992125984251968" right="0.39370078740157483" top="1.0080708661417321" bottom="0.59055118110236227" header="0" footer="0.39370078740157483"/>
  <pageSetup paperSize="9" scale="91" orientation="portrait" horizontalDpi="300" verticalDpi="300" r:id="rId1"/>
  <headerFooter alignWithMargins="0">
    <oddFooter>&amp;LFO 7-04-02/02 ediciòn 1&amp;CBunker survey&amp;RPage 1 of  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E6A49-4DE3-4017-A897-027B375BC2A1}">
  <sheetPr>
    <pageSetUpPr fitToPage="1"/>
  </sheetPr>
  <dimension ref="A1:AN44"/>
  <sheetViews>
    <sheetView view="pageBreakPreview" topLeftCell="A27" zoomScaleNormal="100" zoomScaleSheetLayoutView="100" workbookViewId="0">
      <selection activeCell="B31" sqref="B31:AH33"/>
    </sheetView>
  </sheetViews>
  <sheetFormatPr baseColWidth="10" defaultColWidth="2.7109375" defaultRowHeight="20.100000000000001" customHeight="1" x14ac:dyDescent="0.2"/>
  <cols>
    <col min="1" max="1" width="2.7109375" style="1" customWidth="1"/>
    <col min="2" max="2" width="3.28515625" style="1" customWidth="1"/>
    <col min="3" max="9" width="2.7109375" style="1" customWidth="1"/>
    <col min="10" max="10" width="2.28515625" style="1" customWidth="1"/>
    <col min="11" max="16384" width="2.7109375" style="1"/>
  </cols>
  <sheetData>
    <row r="1" spans="1:40" ht="12" customHeight="1" x14ac:dyDescent="0.2">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row>
    <row r="2" spans="1:40" ht="12" customHeigh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row>
    <row r="3" spans="1:40" ht="12" customHeight="1" x14ac:dyDescent="0.2">
      <c r="A3" s="13"/>
      <c r="B3" s="13"/>
      <c r="C3" s="13"/>
      <c r="D3" s="13"/>
      <c r="E3" s="13"/>
      <c r="F3" s="13"/>
      <c r="G3" s="13"/>
      <c r="H3" s="13"/>
      <c r="I3" s="13"/>
      <c r="J3" s="13"/>
      <c r="K3" s="13"/>
      <c r="L3" s="13"/>
      <c r="M3" s="13"/>
      <c r="N3" s="13"/>
      <c r="O3" s="13"/>
      <c r="P3" s="13"/>
      <c r="Q3" s="52"/>
      <c r="R3" s="13"/>
      <c r="S3" s="13"/>
      <c r="T3" s="13"/>
      <c r="U3" s="13"/>
      <c r="V3" s="13"/>
      <c r="W3" s="13"/>
      <c r="X3" s="13"/>
      <c r="Y3" s="13"/>
      <c r="Z3" s="13"/>
      <c r="AA3" s="13"/>
      <c r="AB3" s="13"/>
      <c r="AC3" s="13"/>
      <c r="AD3" s="13"/>
      <c r="AE3" s="13"/>
      <c r="AF3" s="13"/>
      <c r="AG3" s="13"/>
      <c r="AH3" s="53" t="s">
        <v>104</v>
      </c>
    </row>
    <row r="4" spans="1:40" ht="12" customHeight="1" x14ac:dyDescent="0.2">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54" t="s">
        <v>105</v>
      </c>
    </row>
    <row r="5" spans="1:40" ht="12" customHeight="1" x14ac:dyDescent="0.2">
      <c r="A5" s="13"/>
      <c r="B5" s="13"/>
      <c r="C5" s="13"/>
      <c r="D5" s="13"/>
      <c r="E5" s="13"/>
      <c r="F5" s="13"/>
      <c r="G5" s="13"/>
      <c r="H5" s="13"/>
      <c r="I5" s="13"/>
      <c r="J5" s="13"/>
      <c r="K5" s="13"/>
      <c r="L5" s="13"/>
      <c r="M5" s="13"/>
      <c r="N5" s="13"/>
      <c r="O5" s="13"/>
      <c r="P5" s="13"/>
      <c r="Q5" s="13"/>
      <c r="R5" s="13"/>
      <c r="S5" s="13"/>
      <c r="T5" s="13"/>
      <c r="U5" s="13"/>
      <c r="V5" s="13"/>
      <c r="W5" s="13"/>
      <c r="X5" s="13"/>
      <c r="Y5" s="13"/>
      <c r="Z5" s="55"/>
      <c r="AA5" s="13"/>
      <c r="AB5" s="13"/>
      <c r="AC5" s="13"/>
      <c r="AD5" s="13"/>
      <c r="AE5" s="13"/>
      <c r="AF5" s="13"/>
      <c r="AG5" s="13"/>
      <c r="AH5" s="54" t="s">
        <v>106</v>
      </c>
    </row>
    <row r="6" spans="1:40" ht="12" customHeight="1" x14ac:dyDescent="0.2">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54" t="s">
        <v>107</v>
      </c>
    </row>
    <row r="7" spans="1:40" ht="12" customHeight="1" x14ac:dyDescent="0.2">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54"/>
    </row>
    <row r="8" spans="1:40" ht="12" customHeight="1" x14ac:dyDescent="0.2">
      <c r="A8" s="13"/>
      <c r="B8" s="13"/>
      <c r="C8" s="13"/>
      <c r="D8" s="13"/>
      <c r="E8" s="13"/>
      <c r="F8" s="13"/>
      <c r="G8" s="13"/>
      <c r="H8" s="13"/>
      <c r="I8" s="13"/>
      <c r="J8" s="56"/>
      <c r="K8" s="13"/>
      <c r="L8" s="13"/>
      <c r="M8" s="13"/>
      <c r="N8" s="13"/>
      <c r="O8" s="57"/>
      <c r="P8" s="13"/>
      <c r="Q8" s="13"/>
      <c r="R8" s="13"/>
      <c r="S8" s="58"/>
      <c r="T8" s="13"/>
      <c r="U8" s="13"/>
      <c r="V8" s="13"/>
      <c r="W8" s="13"/>
      <c r="X8" s="13"/>
      <c r="Y8" s="13"/>
      <c r="Z8" s="13"/>
      <c r="AA8" s="13"/>
      <c r="AB8" s="13"/>
      <c r="AC8" s="13"/>
      <c r="AD8" s="13"/>
      <c r="AE8" s="13"/>
      <c r="AF8" s="13"/>
      <c r="AG8" s="13"/>
      <c r="AH8" s="54" t="s">
        <v>128</v>
      </c>
    </row>
    <row r="9" spans="1:40" ht="12" customHeight="1" x14ac:dyDescent="0.2">
      <c r="A9" s="13"/>
      <c r="B9" s="13"/>
      <c r="C9" s="13"/>
      <c r="D9" s="13"/>
      <c r="E9" s="13"/>
      <c r="F9" s="13"/>
      <c r="G9" s="13"/>
      <c r="H9" s="13"/>
      <c r="I9" s="13"/>
      <c r="J9" s="56"/>
      <c r="K9" s="13"/>
      <c r="L9" s="13"/>
      <c r="M9" s="13"/>
      <c r="N9" s="13"/>
      <c r="O9" s="57"/>
      <c r="P9" s="13"/>
      <c r="Q9" s="13"/>
      <c r="R9" s="13"/>
      <c r="S9" s="58"/>
      <c r="T9" s="13"/>
      <c r="U9" s="13"/>
      <c r="V9" s="13"/>
      <c r="W9" s="13"/>
      <c r="X9" s="13"/>
      <c r="Y9" s="13"/>
      <c r="Z9" s="13"/>
      <c r="AA9" s="13"/>
      <c r="AB9" s="13"/>
      <c r="AC9" s="13"/>
      <c r="AD9" s="13"/>
      <c r="AE9" s="13"/>
      <c r="AF9" s="13"/>
      <c r="AG9" s="13"/>
      <c r="AH9" s="54" t="s">
        <v>127</v>
      </c>
    </row>
    <row r="10" spans="1:40" ht="20.100000000000001" customHeight="1" x14ac:dyDescent="0.2">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row>
    <row r="11" spans="1:40" ht="20.100000000000001" customHeight="1" x14ac:dyDescent="0.2">
      <c r="A11" s="168" t="s">
        <v>3</v>
      </c>
      <c r="B11" s="286" t="s">
        <v>36</v>
      </c>
      <c r="C11" s="294"/>
      <c r="D11" s="294"/>
      <c r="E11" s="294"/>
      <c r="F11" s="294"/>
      <c r="G11" s="294"/>
      <c r="H11" s="294"/>
      <c r="I11" s="294"/>
      <c r="J11" s="294"/>
      <c r="K11" s="294"/>
      <c r="L11" s="294"/>
      <c r="M11" s="294"/>
      <c r="N11" s="295"/>
      <c r="O11" s="338"/>
      <c r="P11" s="339"/>
      <c r="Q11" s="339"/>
      <c r="R11" s="339"/>
      <c r="S11" s="339"/>
      <c r="T11" s="339"/>
      <c r="U11" s="339"/>
      <c r="V11" s="339"/>
      <c r="W11" s="339"/>
      <c r="X11" s="339"/>
      <c r="Y11" s="339"/>
      <c r="Z11" s="339"/>
      <c r="AA11" s="339"/>
      <c r="AB11" s="339"/>
      <c r="AC11" s="339"/>
      <c r="AD11" s="339"/>
      <c r="AE11" s="339"/>
      <c r="AF11" s="339"/>
      <c r="AG11" s="339"/>
      <c r="AH11" s="339"/>
      <c r="AI11" s="59"/>
      <c r="AJ11" s="59"/>
    </row>
    <row r="12" spans="1:40" ht="9.9499999999999993" customHeight="1" x14ac:dyDescent="0.2">
      <c r="A12" s="81"/>
      <c r="B12" s="83"/>
      <c r="C12" s="83"/>
      <c r="D12" s="83"/>
      <c r="E12" s="83"/>
      <c r="F12" s="83"/>
      <c r="G12" s="83"/>
      <c r="H12" s="83"/>
      <c r="I12" s="83"/>
      <c r="J12" s="83"/>
      <c r="K12" s="83"/>
      <c r="L12" s="83"/>
      <c r="M12" s="83"/>
      <c r="N12" s="83"/>
      <c r="O12" s="84"/>
      <c r="P12" s="84"/>
      <c r="Q12" s="84"/>
      <c r="R12" s="84"/>
      <c r="S12" s="84"/>
      <c r="T12" s="84"/>
      <c r="U12" s="84"/>
      <c r="V12" s="84"/>
      <c r="W12" s="84"/>
      <c r="X12" s="84"/>
      <c r="Y12" s="84"/>
      <c r="Z12" s="84"/>
      <c r="AA12" s="84"/>
      <c r="AB12" s="84"/>
      <c r="AC12" s="84"/>
      <c r="AD12" s="84"/>
      <c r="AE12" s="84"/>
      <c r="AF12" s="84"/>
      <c r="AG12" s="84"/>
      <c r="AH12" s="84"/>
      <c r="AI12" s="59"/>
      <c r="AJ12" s="59"/>
    </row>
    <row r="13" spans="1:40" ht="20.100000000000001" customHeight="1" x14ac:dyDescent="0.2">
      <c r="A13" s="59"/>
      <c r="B13" s="351" t="s">
        <v>12</v>
      </c>
      <c r="C13" s="352"/>
      <c r="D13" s="352"/>
      <c r="E13" s="352"/>
      <c r="F13" s="352"/>
      <c r="G13" s="353"/>
      <c r="H13" s="348" t="s">
        <v>135</v>
      </c>
      <c r="I13" s="349"/>
      <c r="J13" s="349"/>
      <c r="K13" s="349"/>
      <c r="L13" s="349"/>
      <c r="M13" s="349"/>
      <c r="N13" s="349"/>
      <c r="O13" s="349"/>
      <c r="P13" s="349"/>
      <c r="Q13" s="349"/>
      <c r="R13" s="349"/>
      <c r="S13" s="349"/>
      <c r="T13" s="349"/>
      <c r="U13" s="349"/>
      <c r="V13" s="349"/>
      <c r="W13" s="349"/>
      <c r="X13" s="349"/>
      <c r="Y13" s="349"/>
      <c r="Z13" s="349"/>
      <c r="AA13" s="349"/>
      <c r="AB13" s="349"/>
      <c r="AC13" s="349"/>
      <c r="AD13" s="349"/>
      <c r="AE13" s="349"/>
      <c r="AF13" s="349"/>
      <c r="AG13" s="349"/>
      <c r="AH13" s="350"/>
      <c r="AI13" s="59"/>
      <c r="AJ13" s="59"/>
    </row>
    <row r="14" spans="1:40" ht="20.100000000000001" customHeight="1" x14ac:dyDescent="0.2">
      <c r="A14" s="59"/>
      <c r="B14" s="351" t="s">
        <v>11</v>
      </c>
      <c r="C14" s="352"/>
      <c r="D14" s="352"/>
      <c r="E14" s="352"/>
      <c r="F14" s="352"/>
      <c r="G14" s="353"/>
      <c r="H14" s="348" t="s">
        <v>135</v>
      </c>
      <c r="I14" s="349"/>
      <c r="J14" s="349"/>
      <c r="K14" s="349"/>
      <c r="L14" s="349"/>
      <c r="M14" s="349"/>
      <c r="N14" s="349"/>
      <c r="O14" s="349"/>
      <c r="P14" s="349"/>
      <c r="Q14" s="349"/>
      <c r="R14" s="349"/>
      <c r="S14" s="349"/>
      <c r="T14" s="349"/>
      <c r="U14" s="349"/>
      <c r="V14" s="349"/>
      <c r="W14" s="349"/>
      <c r="X14" s="349"/>
      <c r="Y14" s="349"/>
      <c r="Z14" s="349"/>
      <c r="AA14" s="349"/>
      <c r="AB14" s="349"/>
      <c r="AC14" s="349"/>
      <c r="AD14" s="349"/>
      <c r="AE14" s="349"/>
      <c r="AF14" s="349"/>
      <c r="AG14" s="349"/>
      <c r="AH14" s="350"/>
      <c r="AI14" s="59"/>
      <c r="AJ14" s="59"/>
      <c r="AN14" s="3" t="s">
        <v>108</v>
      </c>
    </row>
    <row r="15" spans="1:40" ht="20.100000000000001" customHeight="1" x14ac:dyDescent="0.2">
      <c r="A15" s="59"/>
      <c r="B15" s="351" t="s">
        <v>10</v>
      </c>
      <c r="C15" s="352"/>
      <c r="D15" s="352"/>
      <c r="E15" s="352"/>
      <c r="F15" s="352"/>
      <c r="G15" s="353"/>
      <c r="H15" s="348" t="s">
        <v>136</v>
      </c>
      <c r="I15" s="349"/>
      <c r="J15" s="349"/>
      <c r="K15" s="349"/>
      <c r="L15" s="349"/>
      <c r="M15" s="349"/>
      <c r="N15" s="349"/>
      <c r="O15" s="349"/>
      <c r="P15" s="349"/>
      <c r="Q15" s="349"/>
      <c r="R15" s="349"/>
      <c r="S15" s="349"/>
      <c r="T15" s="349"/>
      <c r="U15" s="349"/>
      <c r="V15" s="349"/>
      <c r="W15" s="349"/>
      <c r="X15" s="349"/>
      <c r="Y15" s="349"/>
      <c r="Z15" s="349"/>
      <c r="AA15" s="349"/>
      <c r="AB15" s="349"/>
      <c r="AC15" s="349"/>
      <c r="AD15" s="349"/>
      <c r="AE15" s="349"/>
      <c r="AF15" s="349"/>
      <c r="AG15" s="349"/>
      <c r="AH15" s="350"/>
      <c r="AI15" s="59"/>
      <c r="AJ15" s="59"/>
    </row>
    <row r="16" spans="1:40" ht="20.100000000000001" customHeight="1" x14ac:dyDescent="0.2">
      <c r="A16" s="59"/>
      <c r="B16" s="163" t="s">
        <v>37</v>
      </c>
      <c r="C16" s="164"/>
      <c r="D16" s="164"/>
      <c r="E16" s="164"/>
      <c r="F16" s="164"/>
      <c r="G16" s="165"/>
      <c r="H16" s="348" t="s">
        <v>130</v>
      </c>
      <c r="I16" s="349"/>
      <c r="J16" s="349"/>
      <c r="K16" s="349"/>
      <c r="L16" s="349"/>
      <c r="M16" s="349"/>
      <c r="N16" s="349"/>
      <c r="O16" s="349"/>
      <c r="P16" s="349"/>
      <c r="Q16" s="349"/>
      <c r="R16" s="349"/>
      <c r="S16" s="349"/>
      <c r="T16" s="349"/>
      <c r="U16" s="349"/>
      <c r="V16" s="349"/>
      <c r="W16" s="349"/>
      <c r="X16" s="349"/>
      <c r="Y16" s="349"/>
      <c r="Z16" s="349"/>
      <c r="AA16" s="349"/>
      <c r="AB16" s="349"/>
      <c r="AC16" s="349"/>
      <c r="AD16" s="349"/>
      <c r="AE16" s="349"/>
      <c r="AF16" s="349"/>
      <c r="AG16" s="349"/>
      <c r="AH16" s="350"/>
      <c r="AI16" s="59"/>
      <c r="AJ16" s="59"/>
    </row>
    <row r="17" spans="1:36" ht="20.100000000000001" customHeight="1" x14ac:dyDescent="0.2">
      <c r="A17" s="59"/>
      <c r="B17" s="351" t="s">
        <v>13</v>
      </c>
      <c r="C17" s="352"/>
      <c r="D17" s="352"/>
      <c r="E17" s="352"/>
      <c r="F17" s="352"/>
      <c r="G17" s="352"/>
      <c r="H17" s="348" t="s">
        <v>137</v>
      </c>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c r="AG17" s="349"/>
      <c r="AH17" s="350"/>
      <c r="AI17" s="59"/>
      <c r="AJ17" s="59"/>
    </row>
    <row r="18" spans="1:36" ht="20.100000000000001" customHeight="1" x14ac:dyDescent="0.2">
      <c r="A18" s="59"/>
      <c r="B18" s="351" t="s">
        <v>38</v>
      </c>
      <c r="C18" s="352"/>
      <c r="D18" s="352"/>
      <c r="E18" s="352"/>
      <c r="F18" s="352"/>
      <c r="G18" s="352"/>
      <c r="H18" s="348" t="s">
        <v>138</v>
      </c>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50"/>
      <c r="AI18" s="59"/>
      <c r="AJ18" s="59"/>
    </row>
    <row r="19" spans="1:36" ht="20.100000000000001" customHeight="1" x14ac:dyDescent="0.2">
      <c r="A19" s="59"/>
      <c r="B19" s="85"/>
      <c r="C19" s="85"/>
      <c r="D19" s="85"/>
      <c r="E19" s="85"/>
      <c r="F19" s="85"/>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row>
    <row r="20" spans="1:36" ht="20.100000000000001" customHeight="1" x14ac:dyDescent="0.2">
      <c r="A20" s="167" t="s">
        <v>14</v>
      </c>
      <c r="B20" s="275" t="s">
        <v>21</v>
      </c>
      <c r="C20" s="275"/>
      <c r="D20" s="275"/>
      <c r="E20" s="276"/>
      <c r="F20" s="256"/>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59"/>
      <c r="AJ20" s="59"/>
    </row>
    <row r="21" spans="1:36" ht="9.9499999999999993" customHeight="1" x14ac:dyDescent="0.2">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row>
    <row r="22" spans="1:36" ht="20.100000000000001" customHeight="1" x14ac:dyDescent="0.2">
      <c r="A22" s="59"/>
      <c r="B22" s="286" t="s">
        <v>16</v>
      </c>
      <c r="C22" s="294"/>
      <c r="D22" s="294"/>
      <c r="E22" s="294"/>
      <c r="F22" s="294"/>
      <c r="G22" s="294"/>
      <c r="H22" s="294"/>
      <c r="I22" s="295"/>
      <c r="J22" s="324" t="s">
        <v>17</v>
      </c>
      <c r="K22" s="325"/>
      <c r="L22" s="325"/>
      <c r="M22" s="326"/>
      <c r="N22" s="324" t="s">
        <v>18</v>
      </c>
      <c r="O22" s="325"/>
      <c r="P22" s="325"/>
      <c r="Q22" s="325"/>
      <c r="R22" s="325"/>
      <c r="S22" s="325"/>
      <c r="T22" s="325"/>
      <c r="U22" s="325"/>
      <c r="V22" s="325"/>
      <c r="W22" s="325"/>
      <c r="X22" s="325"/>
      <c r="Y22" s="325"/>
      <c r="Z22" s="325"/>
      <c r="AA22" s="325"/>
      <c r="AB22" s="325"/>
      <c r="AC22" s="325"/>
      <c r="AD22" s="325"/>
      <c r="AE22" s="325"/>
      <c r="AF22" s="325"/>
      <c r="AG22" s="325"/>
      <c r="AH22" s="326"/>
      <c r="AI22" s="59"/>
      <c r="AJ22" s="59"/>
    </row>
    <row r="23" spans="1:36" ht="20.100000000000001" customHeight="1" x14ac:dyDescent="0.25">
      <c r="A23" s="59"/>
      <c r="B23" s="340" t="s">
        <v>139</v>
      </c>
      <c r="C23" s="341"/>
      <c r="D23" s="341"/>
      <c r="E23" s="341"/>
      <c r="F23" s="341"/>
      <c r="G23" s="341"/>
      <c r="H23" s="341"/>
      <c r="I23" s="341"/>
      <c r="J23" s="342">
        <v>0.72569444444444442</v>
      </c>
      <c r="K23" s="343"/>
      <c r="L23" s="343"/>
      <c r="M23" s="344"/>
      <c r="N23" s="345" t="s">
        <v>140</v>
      </c>
      <c r="O23" s="346"/>
      <c r="P23" s="346"/>
      <c r="Q23" s="346"/>
      <c r="R23" s="346"/>
      <c r="S23" s="346"/>
      <c r="T23" s="346"/>
      <c r="U23" s="346"/>
      <c r="V23" s="346"/>
      <c r="W23" s="346"/>
      <c r="X23" s="346"/>
      <c r="Y23" s="346"/>
      <c r="Z23" s="346"/>
      <c r="AA23" s="346"/>
      <c r="AB23" s="346"/>
      <c r="AC23" s="346"/>
      <c r="AD23" s="346"/>
      <c r="AE23" s="346"/>
      <c r="AF23" s="346"/>
      <c r="AG23" s="346"/>
      <c r="AH23" s="347"/>
      <c r="AI23" s="59"/>
      <c r="AJ23" s="59"/>
    </row>
    <row r="24" spans="1:36" ht="20.100000000000001" customHeight="1" x14ac:dyDescent="0.25">
      <c r="A24" s="59"/>
      <c r="B24" s="354"/>
      <c r="C24" s="341"/>
      <c r="D24" s="341"/>
      <c r="E24" s="341"/>
      <c r="F24" s="341"/>
      <c r="G24" s="341"/>
      <c r="H24" s="341"/>
      <c r="I24" s="341"/>
      <c r="J24" s="342">
        <v>0.73263888888888884</v>
      </c>
      <c r="K24" s="343"/>
      <c r="L24" s="343"/>
      <c r="M24" s="344"/>
      <c r="N24" s="345" t="s">
        <v>81</v>
      </c>
      <c r="O24" s="346"/>
      <c r="P24" s="346"/>
      <c r="Q24" s="346"/>
      <c r="R24" s="346"/>
      <c r="S24" s="346"/>
      <c r="T24" s="346"/>
      <c r="U24" s="346"/>
      <c r="V24" s="346"/>
      <c r="W24" s="346"/>
      <c r="X24" s="346"/>
      <c r="Y24" s="346"/>
      <c r="Z24" s="346"/>
      <c r="AA24" s="346"/>
      <c r="AB24" s="346"/>
      <c r="AC24" s="346"/>
      <c r="AD24" s="346"/>
      <c r="AE24" s="346"/>
      <c r="AF24" s="346"/>
      <c r="AG24" s="346"/>
      <c r="AH24" s="347"/>
      <c r="AI24" s="59"/>
      <c r="AJ24" s="59"/>
    </row>
    <row r="25" spans="1:36" ht="20.100000000000001" customHeight="1" x14ac:dyDescent="0.25">
      <c r="A25" s="59"/>
      <c r="B25" s="354"/>
      <c r="C25" s="341"/>
      <c r="D25" s="341"/>
      <c r="E25" s="341"/>
      <c r="F25" s="341"/>
      <c r="G25" s="341"/>
      <c r="H25" s="341"/>
      <c r="I25" s="341"/>
      <c r="J25" s="342">
        <v>0.80902777777777779</v>
      </c>
      <c r="K25" s="343"/>
      <c r="L25" s="343"/>
      <c r="M25" s="344"/>
      <c r="N25" s="345" t="s">
        <v>82</v>
      </c>
      <c r="O25" s="346"/>
      <c r="P25" s="346"/>
      <c r="Q25" s="346"/>
      <c r="R25" s="346"/>
      <c r="S25" s="346"/>
      <c r="T25" s="346"/>
      <c r="U25" s="346"/>
      <c r="V25" s="346"/>
      <c r="W25" s="346"/>
      <c r="X25" s="346"/>
      <c r="Y25" s="346"/>
      <c r="Z25" s="346"/>
      <c r="AA25" s="346"/>
      <c r="AB25" s="346"/>
      <c r="AC25" s="346"/>
      <c r="AD25" s="346"/>
      <c r="AE25" s="346"/>
      <c r="AF25" s="346"/>
      <c r="AG25" s="346"/>
      <c r="AH25" s="347"/>
      <c r="AI25" s="59"/>
      <c r="AJ25" s="59"/>
    </row>
    <row r="26" spans="1:36" ht="20.100000000000001" customHeight="1" x14ac:dyDescent="0.25">
      <c r="A26" s="59"/>
      <c r="B26" s="213"/>
      <c r="C26" s="214"/>
      <c r="D26" s="214"/>
      <c r="E26" s="214"/>
      <c r="F26" s="214"/>
      <c r="G26" s="214"/>
      <c r="H26" s="214"/>
      <c r="I26" s="214"/>
      <c r="J26" s="342">
        <v>0.8125</v>
      </c>
      <c r="K26" s="343"/>
      <c r="L26" s="343"/>
      <c r="M26" s="344"/>
      <c r="N26" s="354" t="s">
        <v>141</v>
      </c>
      <c r="O26" s="341"/>
      <c r="P26" s="341"/>
      <c r="Q26" s="341"/>
      <c r="R26" s="341"/>
      <c r="S26" s="341"/>
      <c r="T26" s="341"/>
      <c r="U26" s="341"/>
      <c r="V26" s="341"/>
      <c r="W26" s="341"/>
      <c r="X26" s="341"/>
      <c r="Y26" s="341"/>
      <c r="Z26" s="341"/>
      <c r="AA26" s="341"/>
      <c r="AB26" s="341"/>
      <c r="AC26" s="341"/>
      <c r="AD26" s="341"/>
      <c r="AE26" s="341"/>
      <c r="AF26" s="341"/>
      <c r="AG26" s="341"/>
      <c r="AH26" s="355"/>
      <c r="AI26" s="59"/>
      <c r="AJ26" s="59"/>
    </row>
    <row r="27" spans="1:36" ht="20.100000000000001" customHeight="1" x14ac:dyDescent="0.25">
      <c r="A27" s="59"/>
      <c r="B27" s="354" t="s">
        <v>161</v>
      </c>
      <c r="C27" s="341"/>
      <c r="D27" s="341"/>
      <c r="E27" s="341"/>
      <c r="F27" s="341"/>
      <c r="G27" s="341"/>
      <c r="H27" s="341"/>
      <c r="I27" s="341"/>
      <c r="J27" s="342">
        <v>0.61805555555555558</v>
      </c>
      <c r="K27" s="343"/>
      <c r="L27" s="343"/>
      <c r="M27" s="344"/>
      <c r="N27" s="354" t="s">
        <v>163</v>
      </c>
      <c r="O27" s="341"/>
      <c r="P27" s="341"/>
      <c r="Q27" s="341"/>
      <c r="R27" s="341"/>
      <c r="S27" s="341"/>
      <c r="T27" s="341"/>
      <c r="U27" s="341"/>
      <c r="V27" s="341"/>
      <c r="W27" s="341"/>
      <c r="X27" s="341"/>
      <c r="Y27" s="341"/>
      <c r="Z27" s="341"/>
      <c r="AA27" s="341"/>
      <c r="AB27" s="341"/>
      <c r="AC27" s="341"/>
      <c r="AD27" s="341"/>
      <c r="AE27" s="341"/>
      <c r="AF27" s="341"/>
      <c r="AG27" s="341"/>
      <c r="AH27" s="355"/>
      <c r="AI27" s="59"/>
      <c r="AJ27" s="59"/>
    </row>
    <row r="28" spans="1:36" ht="20.100000000000001" customHeight="1" x14ac:dyDescent="0.2">
      <c r="A28" s="166" t="s">
        <v>39</v>
      </c>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row>
    <row r="29" spans="1:36" ht="9.9499999999999993" customHeight="1" x14ac:dyDescent="0.2">
      <c r="A29" s="92"/>
      <c r="B29" s="286" t="s">
        <v>40</v>
      </c>
      <c r="C29" s="294"/>
      <c r="D29" s="294"/>
      <c r="E29" s="294"/>
      <c r="F29" s="294"/>
      <c r="G29" s="294"/>
      <c r="H29" s="295"/>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59"/>
      <c r="AJ29" s="59"/>
    </row>
    <row r="30" spans="1:36" ht="20.100000000000001" customHeight="1" x14ac:dyDescent="0.2">
      <c r="A30" s="59"/>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59"/>
      <c r="AJ30" s="59"/>
    </row>
    <row r="31" spans="1:36" ht="20.100000000000001" customHeight="1" x14ac:dyDescent="0.2">
      <c r="A31" s="59"/>
      <c r="B31" s="356" t="s">
        <v>111</v>
      </c>
      <c r="C31" s="356"/>
      <c r="D31" s="356"/>
      <c r="E31" s="356"/>
      <c r="F31" s="356"/>
      <c r="G31" s="356"/>
      <c r="H31" s="356"/>
      <c r="I31" s="356"/>
      <c r="J31" s="356"/>
      <c r="K31" s="356"/>
      <c r="L31" s="356"/>
      <c r="M31" s="356"/>
      <c r="N31" s="356"/>
      <c r="O31" s="356"/>
      <c r="P31" s="356"/>
      <c r="Q31" s="356"/>
      <c r="R31" s="356"/>
      <c r="S31" s="356"/>
      <c r="T31" s="356"/>
      <c r="U31" s="356"/>
      <c r="V31" s="356"/>
      <c r="W31" s="356"/>
      <c r="X31" s="356"/>
      <c r="Y31" s="356"/>
      <c r="Z31" s="356"/>
      <c r="AA31" s="356"/>
      <c r="AB31" s="356"/>
      <c r="AC31" s="356"/>
      <c r="AD31" s="356"/>
      <c r="AE31" s="356"/>
      <c r="AF31" s="356"/>
      <c r="AG31" s="356"/>
      <c r="AH31" s="356"/>
      <c r="AI31" s="59"/>
      <c r="AJ31" s="59"/>
    </row>
    <row r="32" spans="1:36" ht="20.100000000000001" customHeight="1" x14ac:dyDescent="0.2">
      <c r="A32" s="59"/>
      <c r="B32" s="356"/>
      <c r="C32" s="356"/>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c r="AG32" s="356"/>
      <c r="AH32" s="356"/>
      <c r="AI32" s="59"/>
      <c r="AJ32" s="59"/>
    </row>
    <row r="33" spans="1:36" ht="20.100000000000001" customHeight="1" x14ac:dyDescent="0.2">
      <c r="A33" s="59"/>
      <c r="B33" s="356"/>
      <c r="C33" s="356"/>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59"/>
      <c r="AJ33" s="59"/>
    </row>
    <row r="34" spans="1:36" ht="20.100000000000001" customHeight="1" x14ac:dyDescent="0.2">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row>
    <row r="35" spans="1:36" ht="20.100000000000001" customHeight="1" x14ac:dyDescent="0.2">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row>
    <row r="36" spans="1:36" ht="20.100000000000001" customHeight="1" x14ac:dyDescent="0.2">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row>
    <row r="37" spans="1:36" ht="20.100000000000001" customHeight="1" x14ac:dyDescent="0.2">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row>
    <row r="38" spans="1:36" ht="20.100000000000001" customHeight="1" x14ac:dyDescent="0.2">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row>
    <row r="39" spans="1:36" ht="20.100000000000001" customHeight="1" x14ac:dyDescent="0.2">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row>
    <row r="40" spans="1:36" ht="20.100000000000001" customHeight="1" x14ac:dyDescent="0.2">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row>
    <row r="41" spans="1:36" ht="20.100000000000001" customHeight="1" x14ac:dyDescent="0.2">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row>
    <row r="42" spans="1:36" ht="20.100000000000001" customHeight="1" x14ac:dyDescent="0.2">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row>
    <row r="43" spans="1:36" ht="20.100000000000001" customHeight="1" x14ac:dyDescent="0.2">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row>
    <row r="44" spans="1:36" ht="20.100000000000001" customHeight="1" x14ac:dyDescent="0.2">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row>
  </sheetData>
  <sheetProtection formatCells="0"/>
  <protectedRanges>
    <protectedRange sqref="H13:AH18" name="Rango1_2"/>
    <protectedRange sqref="B23:AH27" name="Rango1_3"/>
  </protectedRanges>
  <mergeCells count="35">
    <mergeCell ref="B31:AH33"/>
    <mergeCell ref="B13:G13"/>
    <mergeCell ref="B17:G17"/>
    <mergeCell ref="B18:G18"/>
    <mergeCell ref="H14:AH14"/>
    <mergeCell ref="F20:AH20"/>
    <mergeCell ref="B24:I24"/>
    <mergeCell ref="J25:M25"/>
    <mergeCell ref="B15:G15"/>
    <mergeCell ref="B22:I22"/>
    <mergeCell ref="J24:M24"/>
    <mergeCell ref="B25:I25"/>
    <mergeCell ref="J22:M22"/>
    <mergeCell ref="B20:E20"/>
    <mergeCell ref="H16:AH16"/>
    <mergeCell ref="N22:AH22"/>
    <mergeCell ref="N24:AH24"/>
    <mergeCell ref="N25:AH25"/>
    <mergeCell ref="N27:AH27"/>
    <mergeCell ref="B29:H29"/>
    <mergeCell ref="I29:AH29"/>
    <mergeCell ref="B27:I27"/>
    <mergeCell ref="J27:M27"/>
    <mergeCell ref="J26:M26"/>
    <mergeCell ref="N26:AH26"/>
    <mergeCell ref="O11:AH11"/>
    <mergeCell ref="B23:I23"/>
    <mergeCell ref="J23:M23"/>
    <mergeCell ref="N23:AH23"/>
    <mergeCell ref="H15:AH15"/>
    <mergeCell ref="H17:AH17"/>
    <mergeCell ref="H18:AH18"/>
    <mergeCell ref="B11:N11"/>
    <mergeCell ref="H13:AH13"/>
    <mergeCell ref="B14:G14"/>
  </mergeCells>
  <phoneticPr fontId="3" type="noConversion"/>
  <pageMargins left="0.62992125984251968" right="0.39370078740157483" top="1.0080708661417321" bottom="0.59055118110236227" header="0" footer="0.39370078740157483"/>
  <pageSetup paperSize="9" scale="96" orientation="portrait" r:id="rId1"/>
  <headerFooter alignWithMargins="0">
    <oddFooter>&amp;LFO 7-04-02/02 Ediciòn 1&amp;CBunker Survey&amp;RPage 2 of 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D043-CC8F-4125-A425-002805FD594A}">
  <dimension ref="B2:AK81"/>
  <sheetViews>
    <sheetView view="pageBreakPreview" topLeftCell="A18" zoomScale="95" zoomScaleNormal="105" zoomScaleSheetLayoutView="95" workbookViewId="0">
      <selection activeCell="Q16" sqref="Q15:Q16"/>
    </sheetView>
  </sheetViews>
  <sheetFormatPr baseColWidth="10" defaultColWidth="11.42578125" defaultRowHeight="12.75" x14ac:dyDescent="0.2"/>
  <cols>
    <col min="1" max="1" width="4.85546875" style="7" customWidth="1"/>
    <col min="2" max="2" width="4.7109375" style="7" customWidth="1"/>
    <col min="3" max="3" width="14" style="7" customWidth="1"/>
    <col min="4" max="4" width="8.7109375" style="7" customWidth="1"/>
    <col min="5" max="5" width="9.42578125" style="7" customWidth="1"/>
    <col min="6" max="6" width="8.7109375" style="7" customWidth="1"/>
    <col min="7" max="7" width="9.140625" style="7" customWidth="1"/>
    <col min="8" max="8" width="9" style="7" customWidth="1"/>
    <col min="9" max="9" width="5.85546875" style="7" customWidth="1"/>
    <col min="10" max="10" width="8.42578125" style="7" customWidth="1"/>
    <col min="11" max="11" width="9.7109375" style="7" customWidth="1"/>
    <col min="12" max="12" width="9.7109375" style="7" hidden="1" customWidth="1"/>
    <col min="13" max="14" width="12.140625" style="7" customWidth="1"/>
    <col min="15" max="15" width="10.28515625" style="7" customWidth="1"/>
    <col min="16" max="16" width="14" style="7" customWidth="1"/>
    <col min="17" max="16384" width="11.42578125" style="7"/>
  </cols>
  <sheetData>
    <row r="2" spans="2:37" ht="20.25" customHeight="1" x14ac:dyDescent="0.2">
      <c r="N2" s="53" t="s">
        <v>104</v>
      </c>
    </row>
    <row r="3" spans="2:37" ht="12" customHeight="1" x14ac:dyDescent="0.2">
      <c r="C3" s="10"/>
      <c r="D3" s="10"/>
      <c r="E3" s="10"/>
      <c r="F3" s="51"/>
      <c r="G3" s="16"/>
      <c r="H3" s="16"/>
      <c r="I3" s="16"/>
      <c r="J3" s="14"/>
      <c r="K3" s="50"/>
      <c r="L3" s="50"/>
      <c r="N3" s="54" t="s">
        <v>105</v>
      </c>
      <c r="O3" s="10"/>
      <c r="P3" s="10"/>
      <c r="Q3" s="10"/>
      <c r="R3" s="10"/>
      <c r="S3" s="10"/>
      <c r="T3" s="10"/>
      <c r="U3" s="49"/>
      <c r="V3" s="10"/>
      <c r="W3" s="10"/>
      <c r="X3" s="10"/>
      <c r="Y3" s="10"/>
      <c r="Z3" s="10"/>
      <c r="AA3" s="10"/>
      <c r="AB3" s="10"/>
      <c r="AC3" s="10"/>
      <c r="AD3" s="10"/>
      <c r="AE3" s="10"/>
      <c r="AF3" s="10"/>
      <c r="AG3" s="10"/>
      <c r="AH3" s="10"/>
      <c r="AI3" s="10"/>
      <c r="AJ3" s="10"/>
      <c r="AK3" s="10"/>
    </row>
    <row r="4" spans="2:37" ht="12" customHeight="1" x14ac:dyDescent="0.2">
      <c r="C4" s="10"/>
      <c r="D4" s="10"/>
      <c r="E4" s="10"/>
      <c r="F4" s="46"/>
      <c r="G4" s="15"/>
      <c r="H4" s="15"/>
      <c r="I4" s="15"/>
      <c r="J4" s="14"/>
      <c r="K4" s="45"/>
      <c r="L4" s="45"/>
      <c r="N4" s="54" t="s">
        <v>106</v>
      </c>
      <c r="O4" s="10"/>
      <c r="P4" s="10"/>
      <c r="Q4" s="10"/>
      <c r="R4" s="10"/>
      <c r="S4" s="10"/>
      <c r="T4" s="10"/>
      <c r="U4" s="10"/>
      <c r="V4" s="10"/>
      <c r="W4" s="10"/>
      <c r="X4" s="10"/>
      <c r="Y4" s="10"/>
      <c r="Z4" s="10"/>
      <c r="AA4" s="10"/>
      <c r="AB4" s="10"/>
      <c r="AC4" s="10"/>
      <c r="AD4" s="10"/>
      <c r="AE4" s="10"/>
      <c r="AF4" s="10"/>
      <c r="AG4" s="10"/>
      <c r="AH4" s="10"/>
      <c r="AI4" s="10"/>
      <c r="AJ4" s="10"/>
      <c r="AK4" s="10"/>
    </row>
    <row r="5" spans="2:37" ht="12" customHeight="1" x14ac:dyDescent="0.2">
      <c r="C5" s="10"/>
      <c r="D5" s="10"/>
      <c r="E5" s="10"/>
      <c r="F5" s="48"/>
      <c r="G5" s="15"/>
      <c r="H5" s="15"/>
      <c r="I5" s="15"/>
      <c r="J5" s="14"/>
      <c r="K5" s="47"/>
      <c r="L5" s="47"/>
      <c r="M5" s="10"/>
      <c r="N5" s="54" t="s">
        <v>107</v>
      </c>
      <c r="O5" s="10"/>
      <c r="P5" s="10"/>
      <c r="Q5" s="10"/>
      <c r="R5" s="10"/>
      <c r="S5" s="10"/>
      <c r="T5" s="10"/>
      <c r="U5" s="10"/>
      <c r="V5" s="10"/>
      <c r="W5" s="10"/>
      <c r="X5" s="10"/>
      <c r="Y5" s="10"/>
      <c r="Z5" s="10"/>
      <c r="AA5" s="10"/>
      <c r="AB5" s="10"/>
      <c r="AC5" s="10"/>
      <c r="AD5" s="47"/>
      <c r="AE5" s="10"/>
      <c r="AF5" s="10"/>
      <c r="AG5" s="10"/>
      <c r="AH5" s="10"/>
      <c r="AI5" s="10"/>
      <c r="AJ5" s="10"/>
      <c r="AK5" s="10"/>
    </row>
    <row r="6" spans="2:37" ht="12" customHeight="1" x14ac:dyDescent="0.2">
      <c r="C6" s="10"/>
      <c r="D6" s="10"/>
      <c r="E6" s="10"/>
      <c r="F6" s="48"/>
      <c r="G6" s="15"/>
      <c r="H6" s="15"/>
      <c r="I6" s="15"/>
      <c r="J6" s="14"/>
      <c r="K6" s="47"/>
      <c r="L6" s="47"/>
      <c r="M6" s="10"/>
      <c r="N6" s="54"/>
      <c r="O6" s="10"/>
      <c r="P6" s="10"/>
      <c r="Q6" s="10"/>
      <c r="R6" s="10"/>
      <c r="S6" s="10"/>
      <c r="T6" s="10"/>
      <c r="U6" s="10"/>
      <c r="V6" s="10"/>
      <c r="W6" s="10"/>
      <c r="X6" s="10"/>
      <c r="Y6" s="10"/>
      <c r="Z6" s="10"/>
      <c r="AA6" s="10"/>
      <c r="AB6" s="10"/>
      <c r="AC6" s="10"/>
      <c r="AD6" s="47"/>
      <c r="AE6" s="10"/>
      <c r="AF6" s="10"/>
      <c r="AG6" s="10"/>
      <c r="AH6" s="10"/>
      <c r="AI6" s="10"/>
      <c r="AJ6" s="10"/>
      <c r="AK6" s="10"/>
    </row>
    <row r="7" spans="2:37" ht="12" customHeight="1" x14ac:dyDescent="0.2">
      <c r="C7" s="10"/>
      <c r="D7" s="10"/>
      <c r="E7" s="10"/>
      <c r="F7" s="48"/>
      <c r="G7" s="15"/>
      <c r="H7" s="15"/>
      <c r="I7" s="15"/>
      <c r="J7" s="14"/>
      <c r="K7" s="47"/>
      <c r="L7" s="47"/>
      <c r="M7" s="10"/>
      <c r="N7" s="54" t="s">
        <v>128</v>
      </c>
      <c r="O7" s="10"/>
      <c r="P7" s="10"/>
      <c r="Q7" s="10"/>
      <c r="R7" s="10"/>
      <c r="S7" s="10"/>
      <c r="T7" s="10"/>
      <c r="U7" s="10"/>
      <c r="V7" s="10"/>
      <c r="W7" s="10"/>
      <c r="X7" s="10"/>
      <c r="Y7" s="10"/>
      <c r="Z7" s="10"/>
      <c r="AA7" s="10"/>
      <c r="AB7" s="10"/>
      <c r="AC7" s="10"/>
      <c r="AD7" s="47"/>
      <c r="AE7" s="10"/>
      <c r="AF7" s="10"/>
      <c r="AG7" s="10"/>
      <c r="AH7" s="10"/>
      <c r="AI7" s="10"/>
      <c r="AJ7" s="10"/>
      <c r="AK7" s="10"/>
    </row>
    <row r="8" spans="2:37" ht="12" customHeight="1" x14ac:dyDescent="0.2">
      <c r="C8" s="10"/>
      <c r="D8" s="10"/>
      <c r="E8" s="10"/>
      <c r="F8" s="48"/>
      <c r="G8" s="15"/>
      <c r="H8" s="15"/>
      <c r="I8" s="15"/>
      <c r="J8" s="14"/>
      <c r="K8" s="47"/>
      <c r="L8" s="47"/>
      <c r="M8" s="10"/>
      <c r="N8" s="54" t="s">
        <v>127</v>
      </c>
      <c r="O8" s="10"/>
      <c r="P8" s="10"/>
      <c r="Q8" s="10"/>
      <c r="R8" s="10"/>
      <c r="S8" s="10"/>
      <c r="T8" s="10"/>
      <c r="U8" s="10"/>
      <c r="V8" s="10"/>
      <c r="W8" s="10"/>
      <c r="X8" s="10"/>
      <c r="Y8" s="10"/>
      <c r="Z8" s="10"/>
      <c r="AA8" s="10"/>
      <c r="AB8" s="10"/>
      <c r="AC8" s="10"/>
      <c r="AD8" s="47"/>
      <c r="AE8" s="10"/>
      <c r="AF8" s="10"/>
      <c r="AG8" s="10"/>
      <c r="AH8" s="10"/>
      <c r="AI8" s="10"/>
      <c r="AJ8" s="10"/>
      <c r="AK8" s="10"/>
    </row>
    <row r="9" spans="2:37" ht="12" customHeight="1" x14ac:dyDescent="0.2">
      <c r="C9" s="10"/>
      <c r="D9" s="10"/>
      <c r="E9" s="10"/>
      <c r="F9" s="48"/>
      <c r="G9" s="15"/>
      <c r="H9" s="15"/>
      <c r="I9" s="15"/>
      <c r="J9" s="14"/>
      <c r="K9" s="47"/>
      <c r="L9" s="47"/>
      <c r="M9" s="10"/>
      <c r="N9" s="54"/>
      <c r="O9" s="10"/>
      <c r="P9" s="10"/>
      <c r="Q9" s="10"/>
      <c r="R9" s="10"/>
      <c r="S9" s="10"/>
      <c r="T9" s="10"/>
      <c r="U9" s="10"/>
      <c r="V9" s="10"/>
      <c r="W9" s="10"/>
      <c r="X9" s="10"/>
      <c r="Y9" s="10"/>
      <c r="Z9" s="10"/>
      <c r="AA9" s="10"/>
      <c r="AB9" s="10"/>
      <c r="AC9" s="10"/>
      <c r="AD9" s="47"/>
      <c r="AE9" s="10"/>
      <c r="AF9" s="10"/>
      <c r="AG9" s="10"/>
      <c r="AH9" s="10"/>
      <c r="AI9" s="10"/>
      <c r="AJ9" s="10"/>
      <c r="AK9" s="10"/>
    </row>
    <row r="10" spans="2:37" ht="17.25" customHeight="1" x14ac:dyDescent="0.25">
      <c r="B10" s="86"/>
      <c r="C10" s="87"/>
      <c r="D10" s="87"/>
      <c r="E10" s="87"/>
      <c r="F10" s="87"/>
      <c r="G10" s="87"/>
      <c r="H10" s="169" t="s">
        <v>100</v>
      </c>
      <c r="I10" s="88"/>
      <c r="J10" s="89"/>
      <c r="K10" s="89"/>
      <c r="L10" s="89"/>
      <c r="M10" s="90"/>
      <c r="N10" s="91"/>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2:37" ht="16.5" x14ac:dyDescent="0.25">
      <c r="B11" s="260"/>
      <c r="C11" s="260"/>
      <c r="D11" s="260"/>
      <c r="E11" s="260"/>
      <c r="F11" s="260"/>
      <c r="G11" s="260"/>
      <c r="H11" s="260"/>
      <c r="I11" s="260"/>
      <c r="J11" s="260"/>
      <c r="K11" s="260"/>
      <c r="L11" s="260"/>
      <c r="M11" s="260"/>
      <c r="N11" s="260"/>
      <c r="O11" s="44"/>
      <c r="P11" s="44"/>
      <c r="Q11" s="43"/>
      <c r="R11" s="42"/>
      <c r="S11" s="1"/>
      <c r="T11" s="1"/>
      <c r="U11" s="1"/>
      <c r="V11" s="1"/>
      <c r="W11" s="1"/>
      <c r="X11" s="1"/>
    </row>
    <row r="12" spans="2:37" x14ac:dyDescent="0.2">
      <c r="B12" s="59"/>
      <c r="C12" s="59"/>
      <c r="D12" s="59"/>
      <c r="E12" s="59"/>
      <c r="F12" s="59"/>
      <c r="G12" s="256"/>
      <c r="H12" s="256"/>
      <c r="I12" s="256"/>
      <c r="J12" s="256"/>
      <c r="K12" s="59"/>
      <c r="L12" s="59"/>
      <c r="M12" s="59"/>
      <c r="N12" s="59"/>
      <c r="Q12" s="1"/>
      <c r="R12" s="1"/>
      <c r="S12" s="1"/>
      <c r="T12" s="1"/>
      <c r="U12" s="1"/>
      <c r="V12" s="1"/>
      <c r="W12" s="1"/>
      <c r="X12" s="1"/>
    </row>
    <row r="13" spans="2:37" ht="12.75" customHeight="1" x14ac:dyDescent="0.2">
      <c r="B13" s="261" t="s">
        <v>25</v>
      </c>
      <c r="C13" s="262"/>
      <c r="D13" s="262"/>
      <c r="E13" s="262"/>
      <c r="F13" s="263"/>
      <c r="G13" s="257"/>
      <c r="H13" s="258"/>
      <c r="I13" s="258"/>
      <c r="J13" s="259"/>
      <c r="K13" s="236" t="s">
        <v>43</v>
      </c>
      <c r="L13" s="237"/>
      <c r="M13" s="237"/>
      <c r="N13" s="238"/>
      <c r="Q13" s="18"/>
      <c r="R13" s="41"/>
      <c r="S13" s="41"/>
      <c r="T13" s="255" t="s">
        <v>76</v>
      </c>
      <c r="U13" s="255"/>
      <c r="V13" s="255"/>
      <c r="W13" s="255"/>
      <c r="X13" s="1"/>
    </row>
    <row r="14" spans="2:37" x14ac:dyDescent="0.2">
      <c r="B14" s="243" t="s">
        <v>0</v>
      </c>
      <c r="C14" s="244"/>
      <c r="D14" s="250">
        <v>6.65</v>
      </c>
      <c r="E14" s="251"/>
      <c r="F14" s="252"/>
      <c r="G14" s="93"/>
      <c r="H14" s="59"/>
      <c r="I14" s="94"/>
      <c r="J14" s="59"/>
      <c r="K14" s="175" t="s">
        <v>41</v>
      </c>
      <c r="L14" s="95"/>
      <c r="M14" s="253">
        <v>12</v>
      </c>
      <c r="N14" s="254"/>
      <c r="P14" s="7">
        <f>D21/24</f>
        <v>0.13333333333333333</v>
      </c>
      <c r="Q14" s="18"/>
      <c r="R14" s="242" t="s">
        <v>77</v>
      </c>
      <c r="S14" s="233"/>
      <c r="T14" s="255"/>
      <c r="U14" s="255"/>
      <c r="V14" s="255"/>
      <c r="W14" s="255"/>
      <c r="X14" s="1"/>
    </row>
    <row r="15" spans="2:37" x14ac:dyDescent="0.2">
      <c r="B15" s="243" t="s">
        <v>1</v>
      </c>
      <c r="C15" s="244"/>
      <c r="D15" s="250">
        <v>10.050000000000001</v>
      </c>
      <c r="E15" s="251"/>
      <c r="F15" s="252"/>
      <c r="G15" s="93"/>
      <c r="H15" s="59"/>
      <c r="I15" s="59"/>
      <c r="J15" s="59"/>
      <c r="K15" s="175" t="s">
        <v>42</v>
      </c>
      <c r="L15" s="95"/>
      <c r="M15" s="253">
        <v>33</v>
      </c>
      <c r="N15" s="254"/>
      <c r="P15" s="7">
        <f>P14*17</f>
        <v>2.2666666666666666</v>
      </c>
      <c r="Q15" s="18"/>
      <c r="R15" s="40">
        <v>0.78700000000000003</v>
      </c>
      <c r="S15" s="39">
        <v>0.84109999999999996</v>
      </c>
      <c r="T15" s="242">
        <v>0.99865000000000004</v>
      </c>
      <c r="U15" s="242"/>
      <c r="V15" s="242"/>
      <c r="W15" s="242"/>
      <c r="X15" s="1"/>
    </row>
    <row r="16" spans="2:37" x14ac:dyDescent="0.2">
      <c r="B16" s="243" t="s">
        <v>27</v>
      </c>
      <c r="C16" s="244"/>
      <c r="D16" s="245">
        <f>SUM(D15-D14)</f>
        <v>3.4000000000000004</v>
      </c>
      <c r="E16" s="246"/>
      <c r="F16" s="247"/>
      <c r="G16" s="97"/>
      <c r="H16" s="59"/>
      <c r="I16" s="59"/>
      <c r="J16" s="98"/>
      <c r="K16" s="175" t="s">
        <v>66</v>
      </c>
      <c r="L16" s="99"/>
      <c r="M16" s="248">
        <v>15</v>
      </c>
      <c r="N16" s="249"/>
      <c r="Q16" s="18"/>
      <c r="R16" s="39">
        <v>0.84119999999999995</v>
      </c>
      <c r="S16" s="39">
        <v>0.90339999999999998</v>
      </c>
      <c r="T16" s="242">
        <v>0.99875000000000003</v>
      </c>
      <c r="U16" s="242"/>
      <c r="V16" s="242"/>
      <c r="W16" s="242"/>
      <c r="X16" s="1"/>
    </row>
    <row r="17" spans="2:24" x14ac:dyDescent="0.2">
      <c r="B17" s="100"/>
      <c r="C17" s="100"/>
      <c r="D17" s="100"/>
      <c r="E17" s="100"/>
      <c r="F17" s="92"/>
      <c r="G17" s="92"/>
      <c r="H17" s="92"/>
      <c r="I17" s="59"/>
      <c r="J17" s="98"/>
      <c r="K17" s="59"/>
      <c r="L17" s="59"/>
      <c r="M17" s="59"/>
      <c r="N17" s="59"/>
      <c r="O17" s="30"/>
      <c r="P17" s="30"/>
      <c r="Q17" s="18"/>
      <c r="R17" s="39">
        <v>0.90349999999999997</v>
      </c>
      <c r="S17" s="39">
        <v>0.97560000000000002</v>
      </c>
      <c r="T17" s="233">
        <v>0.99885000000000002</v>
      </c>
      <c r="U17" s="234"/>
      <c r="V17" s="234"/>
      <c r="W17" s="235"/>
      <c r="X17" s="1"/>
    </row>
    <row r="18" spans="2:24" x14ac:dyDescent="0.2">
      <c r="B18" s="236" t="s">
        <v>52</v>
      </c>
      <c r="C18" s="237"/>
      <c r="D18" s="237"/>
      <c r="E18" s="237"/>
      <c r="F18" s="238"/>
      <c r="G18" s="101"/>
      <c r="H18" s="239"/>
      <c r="I18" s="239"/>
      <c r="J18" s="102"/>
      <c r="K18" s="236" t="s">
        <v>57</v>
      </c>
      <c r="L18" s="237"/>
      <c r="M18" s="237"/>
      <c r="N18" s="238"/>
      <c r="O18" s="30"/>
      <c r="P18" s="30"/>
      <c r="Q18" s="18"/>
      <c r="R18" s="39">
        <v>0.97570000000000001</v>
      </c>
      <c r="S18" s="39">
        <v>1.0604</v>
      </c>
      <c r="T18" s="233">
        <v>0.99895</v>
      </c>
      <c r="U18" s="234"/>
      <c r="V18" s="234"/>
      <c r="W18" s="235"/>
      <c r="X18" s="1"/>
    </row>
    <row r="19" spans="2:24" x14ac:dyDescent="0.2">
      <c r="B19" s="170"/>
      <c r="C19" s="171"/>
      <c r="D19" s="172" t="s">
        <v>55</v>
      </c>
      <c r="E19" s="173"/>
      <c r="F19" s="174" t="s">
        <v>56</v>
      </c>
      <c r="G19" s="101"/>
      <c r="H19" s="239"/>
      <c r="I19" s="239"/>
      <c r="J19" s="102"/>
      <c r="K19" s="176" t="s">
        <v>58</v>
      </c>
      <c r="L19" s="103"/>
      <c r="M19" s="240" t="s">
        <v>142</v>
      </c>
      <c r="N19" s="241"/>
      <c r="O19" s="30"/>
      <c r="P19" s="30">
        <f>D21/17</f>
        <v>0.18823529411764706</v>
      </c>
      <c r="Q19" s="30"/>
      <c r="R19" s="37"/>
    </row>
    <row r="20" spans="2:24" x14ac:dyDescent="0.2">
      <c r="B20" s="265" t="s">
        <v>92</v>
      </c>
      <c r="C20" s="266"/>
      <c r="D20" s="104">
        <v>25</v>
      </c>
      <c r="E20" s="96"/>
      <c r="F20" s="96">
        <v>0.1</v>
      </c>
      <c r="G20" s="92"/>
      <c r="H20" s="105"/>
      <c r="I20" s="105"/>
      <c r="J20" s="102"/>
      <c r="K20" s="176" t="s">
        <v>59</v>
      </c>
      <c r="L20" s="103"/>
      <c r="M20" s="264" t="s">
        <v>143</v>
      </c>
      <c r="N20" s="241"/>
      <c r="O20" s="30"/>
      <c r="P20" s="38"/>
      <c r="Q20" s="30"/>
      <c r="R20" s="37"/>
    </row>
    <row r="21" spans="2:24" ht="12.75" customHeight="1" x14ac:dyDescent="0.2">
      <c r="B21" s="265" t="s">
        <v>53</v>
      </c>
      <c r="C21" s="266"/>
      <c r="D21" s="104">
        <v>3.2</v>
      </c>
      <c r="E21" s="96"/>
      <c r="F21" s="96">
        <v>0.1</v>
      </c>
      <c r="G21" s="106"/>
      <c r="H21" s="105"/>
      <c r="I21" s="105"/>
      <c r="J21" s="102"/>
      <c r="K21" s="267" t="s">
        <v>60</v>
      </c>
      <c r="L21" s="107"/>
      <c r="M21" s="172" t="s">
        <v>91</v>
      </c>
      <c r="N21" s="172" t="s">
        <v>90</v>
      </c>
      <c r="O21" s="30"/>
      <c r="P21" s="30"/>
      <c r="Q21" s="30"/>
      <c r="R21" s="37"/>
    </row>
    <row r="22" spans="2:24" x14ac:dyDescent="0.2">
      <c r="B22" s="265" t="s">
        <v>54</v>
      </c>
      <c r="C22" s="266"/>
      <c r="D22" s="104">
        <v>3.2</v>
      </c>
      <c r="E22" s="96"/>
      <c r="F22" s="96">
        <v>0.1</v>
      </c>
      <c r="G22" s="92"/>
      <c r="H22" s="105"/>
      <c r="I22" s="105"/>
      <c r="J22" s="102"/>
      <c r="K22" s="268"/>
      <c r="L22" s="108"/>
      <c r="M22" s="109">
        <v>0.88419999999999999</v>
      </c>
      <c r="N22" s="104"/>
      <c r="O22" s="30"/>
      <c r="P22" s="30">
        <f>F22/24</f>
        <v>4.1666666666666666E-3</v>
      </c>
      <c r="Q22" s="30"/>
      <c r="R22" s="37"/>
    </row>
    <row r="23" spans="2:24" x14ac:dyDescent="0.2">
      <c r="B23" s="100"/>
      <c r="C23" s="100"/>
      <c r="D23" s="110"/>
      <c r="E23" s="100"/>
      <c r="F23" s="92"/>
      <c r="G23" s="92"/>
      <c r="H23" s="59"/>
      <c r="I23" s="59"/>
      <c r="J23" s="59"/>
      <c r="K23" s="59"/>
      <c r="L23" s="59"/>
      <c r="M23" s="59"/>
      <c r="N23" s="59"/>
      <c r="O23" s="30"/>
      <c r="P23" s="30"/>
      <c r="Q23" s="30"/>
      <c r="R23" s="37"/>
    </row>
    <row r="24" spans="2:24" ht="15" x14ac:dyDescent="0.25">
      <c r="B24" s="224" t="s">
        <v>114</v>
      </c>
      <c r="C24" s="225"/>
      <c r="D24" s="225"/>
      <c r="E24" s="225"/>
      <c r="F24" s="225"/>
      <c r="G24" s="225"/>
      <c r="H24" s="225"/>
      <c r="I24" s="225"/>
      <c r="J24" s="225"/>
      <c r="K24" s="225"/>
      <c r="L24" s="225"/>
      <c r="M24" s="225"/>
      <c r="N24" s="226"/>
      <c r="O24" s="30"/>
      <c r="P24" s="30"/>
      <c r="Q24" s="31"/>
      <c r="R24" s="30"/>
    </row>
    <row r="25" spans="2:24" s="36" customFormat="1" x14ac:dyDescent="0.2">
      <c r="B25" s="229" t="s">
        <v>44</v>
      </c>
      <c r="C25" s="230"/>
      <c r="D25" s="177" t="s">
        <v>45</v>
      </c>
      <c r="E25" s="178" t="s">
        <v>47</v>
      </c>
      <c r="F25" s="179" t="s">
        <v>68</v>
      </c>
      <c r="G25" s="178" t="s">
        <v>47</v>
      </c>
      <c r="H25" s="177" t="s">
        <v>48</v>
      </c>
      <c r="I25" s="177" t="s">
        <v>26</v>
      </c>
      <c r="J25" s="178" t="s">
        <v>74</v>
      </c>
      <c r="K25" s="178" t="s">
        <v>68</v>
      </c>
      <c r="L25" s="180"/>
      <c r="M25" s="181" t="s">
        <v>68</v>
      </c>
      <c r="N25" s="182" t="s">
        <v>2</v>
      </c>
      <c r="O25" s="29"/>
      <c r="P25" s="28"/>
      <c r="Q25" s="36">
        <f>D20/24</f>
        <v>1.0416666666666667</v>
      </c>
      <c r="S25" s="36">
        <f>2.5/24</f>
        <v>0.10416666666666667</v>
      </c>
      <c r="U25" s="36">
        <f>D20/24</f>
        <v>1.0416666666666667</v>
      </c>
    </row>
    <row r="26" spans="2:24" s="36" customFormat="1" x14ac:dyDescent="0.2">
      <c r="B26" s="231"/>
      <c r="C26" s="232"/>
      <c r="D26" s="183" t="s">
        <v>46</v>
      </c>
      <c r="E26" s="183" t="s">
        <v>89</v>
      </c>
      <c r="F26" s="184"/>
      <c r="G26" s="185" t="s">
        <v>67</v>
      </c>
      <c r="H26" s="183" t="s">
        <v>49</v>
      </c>
      <c r="I26" s="183" t="s">
        <v>50</v>
      </c>
      <c r="J26" s="183" t="s">
        <v>75</v>
      </c>
      <c r="K26" s="183" t="s">
        <v>72</v>
      </c>
      <c r="L26" s="186"/>
      <c r="M26" s="186" t="s">
        <v>73</v>
      </c>
      <c r="N26" s="187" t="s">
        <v>51</v>
      </c>
      <c r="O26" s="29"/>
      <c r="P26" s="28">
        <f>D21/24</f>
        <v>0.13333333333333333</v>
      </c>
      <c r="S26" s="36">
        <f>S25*6</f>
        <v>0.625</v>
      </c>
      <c r="U26" s="36">
        <f>S26+U25</f>
        <v>1.6666666666666667</v>
      </c>
    </row>
    <row r="27" spans="2:24" ht="15" x14ac:dyDescent="0.25">
      <c r="B27" s="220" t="s">
        <v>121</v>
      </c>
      <c r="C27" s="221"/>
      <c r="D27" s="111">
        <v>403.7</v>
      </c>
      <c r="E27" s="111">
        <v>63</v>
      </c>
      <c r="F27" s="111">
        <v>18.809999999999999</v>
      </c>
      <c r="G27" s="188">
        <f t="shared" ref="G27:G32" si="0">E27+F27</f>
        <v>81.81</v>
      </c>
      <c r="H27" s="136">
        <v>326.12</v>
      </c>
      <c r="I27" s="112">
        <v>15.6</v>
      </c>
      <c r="J27" s="113">
        <v>0.88429999999999997</v>
      </c>
      <c r="K27" s="189">
        <f t="shared" ref="K27:K36" si="1">IF(J27&gt;0,EXP(-((186.9696+(0.4862*(J27*1000)))/POWER(J27*1000,2)*(I27-15)*(1+0.8*((186.9696+(0.4862*(J27*1000)))/POWER(J27*1000,2))*(I27-15)))),"")</f>
        <v>0.99952658738888367</v>
      </c>
      <c r="L27" s="190">
        <f t="shared" ref="L27:L36" si="2">VLOOKUP(J27,$R$13:$W$18,3)</f>
        <v>0.99875000000000003</v>
      </c>
      <c r="M27" s="191">
        <f t="shared" ref="M27:M36" si="3">IF(J27&gt;0,L27*J27,"")</f>
        <v>0.88319462500000001</v>
      </c>
      <c r="N27" s="205">
        <f t="shared" ref="N27:N36" si="4">IF(J27&gt;0,+H27*K27*M27,"")</f>
        <v>287.89107528676743</v>
      </c>
      <c r="O27" s="33"/>
      <c r="P27" s="26"/>
      <c r="Q27" s="31"/>
      <c r="R27" s="32"/>
      <c r="U27" s="9">
        <f>N37-U26</f>
        <v>1029.1799544538862</v>
      </c>
    </row>
    <row r="28" spans="2:24" ht="15" x14ac:dyDescent="0.25">
      <c r="B28" s="220" t="s">
        <v>122</v>
      </c>
      <c r="C28" s="221"/>
      <c r="D28" s="111">
        <v>404</v>
      </c>
      <c r="E28" s="111">
        <v>69</v>
      </c>
      <c r="F28" s="111">
        <v>18.75</v>
      </c>
      <c r="G28" s="188">
        <f t="shared" si="0"/>
        <v>87.75</v>
      </c>
      <c r="H28" s="136">
        <v>316.76</v>
      </c>
      <c r="I28" s="112">
        <v>17.8</v>
      </c>
      <c r="J28" s="113">
        <v>0.88429999999999997</v>
      </c>
      <c r="K28" s="189">
        <f t="shared" si="1"/>
        <v>0.99778959750633367</v>
      </c>
      <c r="L28" s="190">
        <f t="shared" si="2"/>
        <v>0.99875000000000003</v>
      </c>
      <c r="M28" s="191">
        <f t="shared" si="3"/>
        <v>0.88319462500000001</v>
      </c>
      <c r="N28" s="205">
        <f t="shared" si="4"/>
        <v>279.14234560107116</v>
      </c>
      <c r="O28" s="33"/>
      <c r="P28" s="26"/>
      <c r="Q28" s="31"/>
      <c r="R28" s="32"/>
      <c r="S28" s="9"/>
      <c r="U28" s="7">
        <v>0.9</v>
      </c>
      <c r="V28" s="7" t="s">
        <v>110</v>
      </c>
    </row>
    <row r="29" spans="2:24" ht="15" x14ac:dyDescent="0.25">
      <c r="B29" s="220" t="s">
        <v>115</v>
      </c>
      <c r="C29" s="221"/>
      <c r="D29" s="111">
        <v>403.4</v>
      </c>
      <c r="E29" s="111">
        <v>65</v>
      </c>
      <c r="F29" s="111">
        <v>18.899999999999999</v>
      </c>
      <c r="G29" s="188">
        <f t="shared" si="0"/>
        <v>83.9</v>
      </c>
      <c r="H29" s="136">
        <v>323.33</v>
      </c>
      <c r="I29" s="112">
        <v>17.600000000000001</v>
      </c>
      <c r="J29" s="113">
        <v>0.88429999999999997</v>
      </c>
      <c r="K29" s="189">
        <f t="shared" si="1"/>
        <v>0.99794757961661784</v>
      </c>
      <c r="L29" s="190">
        <f t="shared" si="2"/>
        <v>0.99875000000000003</v>
      </c>
      <c r="M29" s="191">
        <f t="shared" si="3"/>
        <v>0.88319462500000001</v>
      </c>
      <c r="N29" s="205">
        <f t="shared" si="4"/>
        <v>284.97722212643276</v>
      </c>
      <c r="O29" s="33"/>
      <c r="P29" s="26">
        <f>D20*7</f>
        <v>175</v>
      </c>
      <c r="Q29" s="31"/>
      <c r="R29" s="32"/>
    </row>
    <row r="30" spans="2:24" ht="15" x14ac:dyDescent="0.25">
      <c r="B30" s="220" t="s">
        <v>116</v>
      </c>
      <c r="C30" s="221"/>
      <c r="D30" s="111">
        <v>403.2</v>
      </c>
      <c r="E30" s="111">
        <v>164</v>
      </c>
      <c r="F30" s="111">
        <v>19</v>
      </c>
      <c r="G30" s="188">
        <f t="shared" si="0"/>
        <v>183</v>
      </c>
      <c r="H30" s="136">
        <v>171.13</v>
      </c>
      <c r="I30" s="112">
        <v>19.399999999999999</v>
      </c>
      <c r="J30" s="113">
        <v>0.89849999999999997</v>
      </c>
      <c r="K30" s="189">
        <f t="shared" si="1"/>
        <v>0.99659657963839288</v>
      </c>
      <c r="L30" s="190">
        <f t="shared" si="2"/>
        <v>0.99875000000000003</v>
      </c>
      <c r="M30" s="191">
        <f t="shared" si="3"/>
        <v>0.89737687499999996</v>
      </c>
      <c r="N30" s="205">
        <f t="shared" si="4"/>
        <v>153.04544780459713</v>
      </c>
      <c r="O30" s="33"/>
      <c r="P30" s="26"/>
      <c r="Q30" s="31"/>
      <c r="R30" s="32"/>
    </row>
    <row r="31" spans="2:24" ht="15" x14ac:dyDescent="0.25">
      <c r="B31" s="220" t="s">
        <v>126</v>
      </c>
      <c r="C31" s="221"/>
      <c r="D31" s="111">
        <v>1296.8</v>
      </c>
      <c r="E31" s="111">
        <v>1278</v>
      </c>
      <c r="F31" s="111">
        <v>1.85</v>
      </c>
      <c r="G31" s="188">
        <f t="shared" si="0"/>
        <v>1279.8499999999999</v>
      </c>
      <c r="H31" s="136">
        <v>0.17</v>
      </c>
      <c r="I31" s="112">
        <v>20.7</v>
      </c>
      <c r="J31" s="113">
        <v>0.89849999999999997</v>
      </c>
      <c r="K31" s="189">
        <f t="shared" si="1"/>
        <v>0.99558971813201391</v>
      </c>
      <c r="L31" s="190">
        <f t="shared" si="2"/>
        <v>0.99875000000000003</v>
      </c>
      <c r="M31" s="191">
        <f t="shared" si="3"/>
        <v>0.89737687499999996</v>
      </c>
      <c r="N31" s="205">
        <f t="shared" si="4"/>
        <v>0.15188126230670437</v>
      </c>
      <c r="O31" s="33"/>
      <c r="P31" s="26"/>
      <c r="Q31" s="35"/>
      <c r="R31" s="32"/>
      <c r="S31" s="7" t="s">
        <v>109</v>
      </c>
    </row>
    <row r="32" spans="2:24" ht="15" x14ac:dyDescent="0.25">
      <c r="B32" s="220" t="s">
        <v>123</v>
      </c>
      <c r="C32" s="221"/>
      <c r="D32" s="111">
        <v>1294.7</v>
      </c>
      <c r="E32" s="111">
        <v>1282</v>
      </c>
      <c r="F32" s="111">
        <v>1.1599999999999999</v>
      </c>
      <c r="G32" s="188">
        <f t="shared" si="0"/>
        <v>1283.1600000000001</v>
      </c>
      <c r="H32" s="136">
        <v>0.01</v>
      </c>
      <c r="I32" s="112">
        <v>32.4</v>
      </c>
      <c r="J32" s="113">
        <v>0.89849999999999997</v>
      </c>
      <c r="K32" s="189">
        <f t="shared" si="1"/>
        <v>0.98650193995041868</v>
      </c>
      <c r="L32" s="190">
        <f t="shared" si="2"/>
        <v>0.99875000000000003</v>
      </c>
      <c r="M32" s="191">
        <f t="shared" si="3"/>
        <v>0.89737687499999996</v>
      </c>
      <c r="N32" s="205">
        <f t="shared" si="4"/>
        <v>8.8526402805414444E-3</v>
      </c>
      <c r="O32" s="33"/>
      <c r="P32" s="26"/>
      <c r="Q32" s="35"/>
      <c r="R32" s="32"/>
    </row>
    <row r="33" spans="2:22" ht="15" x14ac:dyDescent="0.25">
      <c r="B33" s="220" t="s">
        <v>144</v>
      </c>
      <c r="C33" s="221"/>
      <c r="D33" s="111" t="s">
        <v>120</v>
      </c>
      <c r="E33" s="111" t="s">
        <v>120</v>
      </c>
      <c r="F33" s="111" t="s">
        <v>120</v>
      </c>
      <c r="G33" s="188" t="s">
        <v>120</v>
      </c>
      <c r="H33" s="136">
        <v>0</v>
      </c>
      <c r="I33" s="112">
        <v>55</v>
      </c>
      <c r="J33" s="113">
        <v>0.89849999999999997</v>
      </c>
      <c r="K33" s="189">
        <f t="shared" si="1"/>
        <v>0.96882316906395738</v>
      </c>
      <c r="L33" s="190">
        <f t="shared" si="2"/>
        <v>0.99875000000000003</v>
      </c>
      <c r="M33" s="191">
        <f t="shared" si="3"/>
        <v>0.89737687499999996</v>
      </c>
      <c r="N33" s="205">
        <f t="shared" si="4"/>
        <v>0</v>
      </c>
      <c r="O33" s="33"/>
      <c r="P33" s="26"/>
      <c r="Q33" s="35"/>
      <c r="R33" s="32"/>
    </row>
    <row r="34" spans="2:22" ht="15" x14ac:dyDescent="0.25">
      <c r="B34" s="220" t="s">
        <v>124</v>
      </c>
      <c r="C34" s="221"/>
      <c r="D34" s="111" t="s">
        <v>120</v>
      </c>
      <c r="E34" s="111" t="s">
        <v>120</v>
      </c>
      <c r="F34" s="111" t="s">
        <v>120</v>
      </c>
      <c r="G34" s="188" t="s">
        <v>120</v>
      </c>
      <c r="H34" s="136">
        <v>12.7</v>
      </c>
      <c r="I34" s="112">
        <v>95</v>
      </c>
      <c r="J34" s="113">
        <v>0.89849999999999997</v>
      </c>
      <c r="K34" s="189">
        <f t="shared" si="1"/>
        <v>0.93718468074978201</v>
      </c>
      <c r="L34" s="190">
        <f t="shared" si="2"/>
        <v>0.99875000000000003</v>
      </c>
      <c r="M34" s="191">
        <f t="shared" si="3"/>
        <v>0.89737687499999996</v>
      </c>
      <c r="N34" s="205">
        <f t="shared" si="4"/>
        <v>10.680799823385723</v>
      </c>
      <c r="O34" s="33"/>
      <c r="P34" s="26"/>
      <c r="Q34" s="35"/>
      <c r="R34" s="32"/>
    </row>
    <row r="35" spans="2:22" ht="15" x14ac:dyDescent="0.25">
      <c r="B35" s="220" t="s">
        <v>125</v>
      </c>
      <c r="C35" s="221"/>
      <c r="D35" s="111" t="s">
        <v>120</v>
      </c>
      <c r="E35" s="111" t="s">
        <v>120</v>
      </c>
      <c r="F35" s="111" t="s">
        <v>120</v>
      </c>
      <c r="G35" s="188" t="s">
        <v>120</v>
      </c>
      <c r="H35" s="136">
        <v>17.7</v>
      </c>
      <c r="I35" s="112">
        <v>90</v>
      </c>
      <c r="J35" s="113">
        <v>0.89849999999999997</v>
      </c>
      <c r="K35" s="189">
        <f t="shared" si="1"/>
        <v>0.94116095617440898</v>
      </c>
      <c r="L35" s="190">
        <f t="shared" si="2"/>
        <v>0.99875000000000003</v>
      </c>
      <c r="M35" s="191">
        <f t="shared" si="3"/>
        <v>0.89737687499999996</v>
      </c>
      <c r="N35" s="205">
        <f t="shared" si="4"/>
        <v>14.948996575711314</v>
      </c>
      <c r="O35" s="33"/>
      <c r="P35" s="26"/>
      <c r="Q35" s="31"/>
      <c r="R35" s="34"/>
      <c r="T35" s="19"/>
      <c r="U35" s="19"/>
      <c r="V35" s="19"/>
    </row>
    <row r="36" spans="2:22" ht="15" x14ac:dyDescent="0.25">
      <c r="B36" s="220" t="s">
        <v>117</v>
      </c>
      <c r="C36" s="221"/>
      <c r="D36" s="111" t="s">
        <v>120</v>
      </c>
      <c r="E36" s="111" t="s">
        <v>120</v>
      </c>
      <c r="F36" s="111" t="s">
        <v>120</v>
      </c>
      <c r="G36" s="188" t="s">
        <v>120</v>
      </c>
      <c r="H36" s="136">
        <v>0</v>
      </c>
      <c r="I36" s="112">
        <v>12</v>
      </c>
      <c r="J36" s="113">
        <v>0.94220000000000004</v>
      </c>
      <c r="K36" s="189">
        <f t="shared" si="1"/>
        <v>1.0021784852446654</v>
      </c>
      <c r="L36" s="190">
        <f t="shared" si="2"/>
        <v>0.99885000000000002</v>
      </c>
      <c r="M36" s="191">
        <f t="shared" si="3"/>
        <v>0.94111647000000009</v>
      </c>
      <c r="N36" s="205">
        <f t="shared" si="4"/>
        <v>0</v>
      </c>
      <c r="O36" s="33"/>
      <c r="P36" s="26"/>
      <c r="Q36" s="31"/>
      <c r="R36" s="34"/>
      <c r="U36" s="7">
        <f>D21/24</f>
        <v>0.13333333333333333</v>
      </c>
      <c r="V36" s="7">
        <f>D20/24</f>
        <v>1.0416666666666667</v>
      </c>
    </row>
    <row r="37" spans="2:22" ht="12.75" customHeight="1" x14ac:dyDescent="0.2">
      <c r="B37" s="114"/>
      <c r="C37" s="115"/>
      <c r="D37" s="115"/>
      <c r="E37" s="115"/>
      <c r="F37" s="115"/>
      <c r="G37" s="115"/>
      <c r="H37" s="115"/>
      <c r="I37" s="115"/>
      <c r="J37" s="115"/>
      <c r="K37" s="115"/>
      <c r="L37" s="98"/>
      <c r="M37" s="193" t="s">
        <v>22</v>
      </c>
      <c r="N37" s="206">
        <f>SUM(N27:N36)</f>
        <v>1030.846621120553</v>
      </c>
      <c r="O37" s="33"/>
      <c r="P37" s="25">
        <v>563.4</v>
      </c>
      <c r="Q37" s="212">
        <f>N37-P37</f>
        <v>467.446621120553</v>
      </c>
      <c r="R37" s="30"/>
    </row>
    <row r="38" spans="2:22" ht="12.75" customHeight="1" x14ac:dyDescent="0.2">
      <c r="B38" s="116"/>
      <c r="C38" s="117"/>
      <c r="D38" s="118"/>
      <c r="E38" s="118"/>
      <c r="F38" s="118"/>
      <c r="G38" s="118"/>
      <c r="H38" s="118"/>
      <c r="I38" s="118"/>
      <c r="J38" s="118"/>
      <c r="K38" s="118"/>
      <c r="L38" s="119"/>
      <c r="M38" s="120"/>
      <c r="N38" s="207"/>
      <c r="O38" s="19"/>
      <c r="P38" s="25"/>
      <c r="Q38" s="212"/>
      <c r="R38" s="30"/>
      <c r="T38" s="19" t="s">
        <v>118</v>
      </c>
      <c r="U38" s="19" t="s">
        <v>119</v>
      </c>
    </row>
    <row r="39" spans="2:22" ht="12.75" hidden="1" customHeight="1" x14ac:dyDescent="0.25">
      <c r="B39" s="224" t="s">
        <v>114</v>
      </c>
      <c r="C39" s="225"/>
      <c r="D39" s="225"/>
      <c r="E39" s="225"/>
      <c r="F39" s="225"/>
      <c r="G39" s="225"/>
      <c r="H39" s="225"/>
      <c r="I39" s="225"/>
      <c r="J39" s="225"/>
      <c r="K39" s="225"/>
      <c r="L39" s="225"/>
      <c r="M39" s="225"/>
      <c r="N39" s="226"/>
      <c r="O39" s="19"/>
      <c r="P39" s="25"/>
      <c r="Q39" s="212"/>
      <c r="R39" s="30"/>
    </row>
    <row r="40" spans="2:22" ht="14.25" hidden="1" customHeight="1" x14ac:dyDescent="0.2">
      <c r="B40" s="229" t="s">
        <v>44</v>
      </c>
      <c r="C40" s="230"/>
      <c r="D40" s="177" t="s">
        <v>45</v>
      </c>
      <c r="E40" s="178" t="s">
        <v>47</v>
      </c>
      <c r="F40" s="179" t="s">
        <v>68</v>
      </c>
      <c r="G40" s="178" t="s">
        <v>47</v>
      </c>
      <c r="H40" s="177" t="s">
        <v>48</v>
      </c>
      <c r="I40" s="177" t="s">
        <v>26</v>
      </c>
      <c r="J40" s="178" t="s">
        <v>74</v>
      </c>
      <c r="K40" s="178" t="s">
        <v>68</v>
      </c>
      <c r="L40" s="180"/>
      <c r="M40" s="181" t="s">
        <v>68</v>
      </c>
      <c r="N40" s="182" t="s">
        <v>2</v>
      </c>
      <c r="O40" s="19"/>
      <c r="P40" s="25"/>
      <c r="Q40" s="212"/>
      <c r="R40" s="30"/>
    </row>
    <row r="41" spans="2:22" ht="14.25" hidden="1" customHeight="1" x14ac:dyDescent="0.2">
      <c r="B41" s="231"/>
      <c r="C41" s="232"/>
      <c r="D41" s="183" t="s">
        <v>46</v>
      </c>
      <c r="E41" s="183"/>
      <c r="F41" s="184"/>
      <c r="G41" s="185" t="s">
        <v>67</v>
      </c>
      <c r="H41" s="183" t="s">
        <v>49</v>
      </c>
      <c r="I41" s="183" t="s">
        <v>50</v>
      </c>
      <c r="J41" s="183" t="s">
        <v>75</v>
      </c>
      <c r="K41" s="183" t="s">
        <v>72</v>
      </c>
      <c r="L41" s="186"/>
      <c r="M41" s="186" t="s">
        <v>73</v>
      </c>
      <c r="N41" s="187" t="s">
        <v>51</v>
      </c>
      <c r="O41" s="19"/>
      <c r="P41" s="25"/>
      <c r="Q41" s="212"/>
      <c r="R41" s="30"/>
    </row>
    <row r="42" spans="2:22" ht="13.5" hidden="1" customHeight="1" x14ac:dyDescent="0.2">
      <c r="B42" s="220"/>
      <c r="C42" s="221"/>
      <c r="D42" s="111"/>
      <c r="E42" s="111"/>
      <c r="F42" s="111"/>
      <c r="G42" s="188"/>
      <c r="H42" s="111"/>
      <c r="I42" s="112"/>
      <c r="J42" s="113"/>
      <c r="K42" s="189"/>
      <c r="L42" s="190"/>
      <c r="M42" s="191"/>
      <c r="N42" s="192"/>
      <c r="O42" s="19"/>
      <c r="P42" s="25"/>
      <c r="Q42" s="212"/>
      <c r="R42" s="30"/>
    </row>
    <row r="43" spans="2:22" ht="13.5" hidden="1" customHeight="1" x14ac:dyDescent="0.2">
      <c r="B43" s="220"/>
      <c r="C43" s="221"/>
      <c r="D43" s="111"/>
      <c r="E43" s="111"/>
      <c r="F43" s="111"/>
      <c r="G43" s="188"/>
      <c r="H43" s="111"/>
      <c r="I43" s="112"/>
      <c r="J43" s="113"/>
      <c r="K43" s="189"/>
      <c r="L43" s="190"/>
      <c r="M43" s="191"/>
      <c r="N43" s="192"/>
      <c r="O43" s="19"/>
      <c r="P43" s="25"/>
      <c r="Q43" s="212"/>
      <c r="R43" s="30"/>
    </row>
    <row r="44" spans="2:22" ht="12.75" hidden="1" customHeight="1" x14ac:dyDescent="0.2">
      <c r="B44" s="220"/>
      <c r="C44" s="221"/>
      <c r="D44" s="111"/>
      <c r="E44" s="111"/>
      <c r="F44" s="111"/>
      <c r="G44" s="188"/>
      <c r="H44" s="111"/>
      <c r="I44" s="112"/>
      <c r="J44" s="113"/>
      <c r="K44" s="189"/>
      <c r="L44" s="190"/>
      <c r="M44" s="191"/>
      <c r="N44" s="192"/>
      <c r="O44" s="19"/>
      <c r="P44" s="25"/>
      <c r="Q44" s="212"/>
      <c r="R44" s="30"/>
    </row>
    <row r="45" spans="2:22" ht="12.75" hidden="1" customHeight="1" x14ac:dyDescent="0.2">
      <c r="B45" s="220"/>
      <c r="C45" s="221"/>
      <c r="D45" s="111"/>
      <c r="E45" s="111"/>
      <c r="F45" s="111"/>
      <c r="G45" s="188"/>
      <c r="H45" s="111"/>
      <c r="I45" s="112"/>
      <c r="J45" s="113"/>
      <c r="K45" s="189"/>
      <c r="L45" s="190"/>
      <c r="M45" s="191"/>
      <c r="N45" s="192"/>
      <c r="O45" s="19"/>
      <c r="P45" s="25"/>
      <c r="Q45" s="212"/>
      <c r="R45" s="30"/>
    </row>
    <row r="46" spans="2:22" ht="12.75" hidden="1" customHeight="1" x14ac:dyDescent="0.2">
      <c r="B46" s="220"/>
      <c r="C46" s="221"/>
      <c r="D46" s="111"/>
      <c r="E46" s="111"/>
      <c r="F46" s="111"/>
      <c r="G46" s="188"/>
      <c r="H46" s="111"/>
      <c r="I46" s="112"/>
      <c r="J46" s="113"/>
      <c r="K46" s="189"/>
      <c r="L46" s="190"/>
      <c r="M46" s="191"/>
      <c r="N46" s="192"/>
      <c r="O46" s="19"/>
      <c r="P46" s="25"/>
      <c r="Q46" s="212"/>
      <c r="R46" s="30"/>
    </row>
    <row r="47" spans="2:22" ht="12.75" hidden="1" customHeight="1" x14ac:dyDescent="0.2">
      <c r="B47" s="220"/>
      <c r="C47" s="221"/>
      <c r="D47" s="111"/>
      <c r="E47" s="111"/>
      <c r="F47" s="111"/>
      <c r="G47" s="188"/>
      <c r="H47" s="136"/>
      <c r="I47" s="112"/>
      <c r="J47" s="113"/>
      <c r="K47" s="189"/>
      <c r="L47" s="190"/>
      <c r="M47" s="191"/>
      <c r="N47" s="192"/>
      <c r="O47" s="19"/>
      <c r="P47" s="25"/>
      <c r="Q47" s="212"/>
      <c r="R47" s="30"/>
    </row>
    <row r="48" spans="2:22" ht="12.75" hidden="1" customHeight="1" x14ac:dyDescent="0.2">
      <c r="B48" s="220"/>
      <c r="C48" s="221"/>
      <c r="D48" s="111"/>
      <c r="E48" s="111"/>
      <c r="F48" s="111"/>
      <c r="G48" s="188"/>
      <c r="H48" s="111"/>
      <c r="I48" s="112"/>
      <c r="J48" s="113"/>
      <c r="K48" s="189"/>
      <c r="L48" s="190"/>
      <c r="M48" s="191"/>
      <c r="N48" s="192"/>
      <c r="O48" s="19"/>
      <c r="P48" s="25"/>
      <c r="Q48" s="212"/>
      <c r="R48" s="30"/>
    </row>
    <row r="49" spans="2:21" ht="14.25" hidden="1" customHeight="1" x14ac:dyDescent="0.2">
      <c r="B49" s="220"/>
      <c r="C49" s="221"/>
      <c r="D49" s="111"/>
      <c r="E49" s="111"/>
      <c r="F49" s="111"/>
      <c r="G49" s="188"/>
      <c r="H49" s="111"/>
      <c r="I49" s="112"/>
      <c r="J49" s="113"/>
      <c r="K49" s="189"/>
      <c r="L49" s="190"/>
      <c r="M49" s="191"/>
      <c r="N49" s="192"/>
      <c r="Q49" s="212"/>
    </row>
    <row r="50" spans="2:21" ht="13.5" hidden="1" customHeight="1" x14ac:dyDescent="0.2">
      <c r="B50" s="220"/>
      <c r="C50" s="221"/>
      <c r="D50" s="111"/>
      <c r="E50" s="111"/>
      <c r="F50" s="111"/>
      <c r="G50" s="188"/>
      <c r="H50" s="111"/>
      <c r="I50" s="112"/>
      <c r="J50" s="113"/>
      <c r="K50" s="189"/>
      <c r="L50" s="190"/>
      <c r="M50" s="191"/>
      <c r="N50" s="192"/>
      <c r="O50" s="29"/>
      <c r="P50" s="28"/>
      <c r="Q50" s="212"/>
    </row>
    <row r="51" spans="2:21" ht="13.5" hidden="1" customHeight="1" x14ac:dyDescent="0.2">
      <c r="B51" s="220"/>
      <c r="C51" s="221"/>
      <c r="D51" s="111"/>
      <c r="E51" s="111"/>
      <c r="F51" s="111"/>
      <c r="G51" s="188"/>
      <c r="H51" s="111"/>
      <c r="I51" s="112"/>
      <c r="J51" s="113"/>
      <c r="K51" s="189"/>
      <c r="L51" s="190"/>
      <c r="M51" s="191"/>
      <c r="N51" s="192"/>
      <c r="O51" s="29"/>
      <c r="P51" s="28"/>
      <c r="Q51" s="212"/>
    </row>
    <row r="52" spans="2:21" ht="12.75" hidden="1" customHeight="1" x14ac:dyDescent="0.2">
      <c r="B52" s="138"/>
      <c r="C52" s="86"/>
      <c r="D52" s="115"/>
      <c r="E52" s="115"/>
      <c r="F52" s="115"/>
      <c r="G52" s="115"/>
      <c r="H52" s="115"/>
      <c r="I52" s="115"/>
      <c r="J52" s="115"/>
      <c r="K52" s="98"/>
      <c r="L52" s="190"/>
      <c r="M52" s="203" t="s">
        <v>22</v>
      </c>
      <c r="N52" s="204">
        <f>SUM(N42:N51)</f>
        <v>0</v>
      </c>
      <c r="O52" s="27"/>
      <c r="P52" s="26"/>
      <c r="Q52" s="212"/>
    </row>
    <row r="53" spans="2:21" ht="12.75" hidden="1" customHeight="1" x14ac:dyDescent="0.2">
      <c r="B53" s="138"/>
      <c r="C53" s="86"/>
      <c r="D53" s="115"/>
      <c r="E53" s="115"/>
      <c r="F53" s="115"/>
      <c r="G53" s="115"/>
      <c r="H53" s="115"/>
      <c r="I53" s="115"/>
      <c r="J53" s="115"/>
      <c r="K53" s="86"/>
      <c r="L53" s="86"/>
      <c r="M53" s="115"/>
      <c r="N53" s="115"/>
      <c r="O53" s="27"/>
      <c r="P53" s="26"/>
      <c r="Q53" s="212"/>
    </row>
    <row r="54" spans="2:21" ht="14.25" hidden="1" customHeight="1" x14ac:dyDescent="0.25">
      <c r="B54" s="217" t="s">
        <v>88</v>
      </c>
      <c r="C54" s="218"/>
      <c r="D54" s="218"/>
      <c r="E54" s="218"/>
      <c r="F54" s="218"/>
      <c r="G54" s="218"/>
      <c r="H54" s="218"/>
      <c r="I54" s="218"/>
      <c r="J54" s="218"/>
      <c r="K54" s="218"/>
      <c r="L54" s="218"/>
      <c r="M54" s="218"/>
      <c r="N54" s="219"/>
      <c r="O54" s="27"/>
      <c r="P54" s="26"/>
      <c r="Q54" s="212"/>
    </row>
    <row r="55" spans="2:21" ht="13.5" hidden="1" customHeight="1" x14ac:dyDescent="0.2">
      <c r="B55" s="222" t="s">
        <v>44</v>
      </c>
      <c r="C55" s="223"/>
      <c r="D55" s="122" t="s">
        <v>45</v>
      </c>
      <c r="E55" s="123" t="s">
        <v>47</v>
      </c>
      <c r="F55" s="124" t="s">
        <v>68</v>
      </c>
      <c r="G55" s="123" t="s">
        <v>47</v>
      </c>
      <c r="H55" s="122" t="s">
        <v>48</v>
      </c>
      <c r="I55" s="122" t="s">
        <v>26</v>
      </c>
      <c r="J55" s="123" t="s">
        <v>74</v>
      </c>
      <c r="K55" s="123" t="s">
        <v>68</v>
      </c>
      <c r="L55" s="125"/>
      <c r="M55" s="121" t="s">
        <v>68</v>
      </c>
      <c r="N55" s="139" t="s">
        <v>2</v>
      </c>
      <c r="O55" s="27"/>
      <c r="P55" s="26"/>
      <c r="Q55" s="212"/>
    </row>
    <row r="56" spans="2:21" ht="12.75" hidden="1" customHeight="1" x14ac:dyDescent="0.2">
      <c r="B56" s="227"/>
      <c r="C56" s="228"/>
      <c r="D56" s="127" t="s">
        <v>46</v>
      </c>
      <c r="E56" s="127"/>
      <c r="F56" s="128"/>
      <c r="G56" s="129" t="s">
        <v>67</v>
      </c>
      <c r="H56" s="127" t="s">
        <v>49</v>
      </c>
      <c r="I56" s="127" t="s">
        <v>50</v>
      </c>
      <c r="J56" s="127" t="s">
        <v>75</v>
      </c>
      <c r="K56" s="127" t="s">
        <v>72</v>
      </c>
      <c r="L56" s="126"/>
      <c r="M56" s="126" t="s">
        <v>73</v>
      </c>
      <c r="N56" s="140" t="s">
        <v>51</v>
      </c>
      <c r="O56" s="27"/>
      <c r="P56" s="26"/>
      <c r="Q56" s="212"/>
    </row>
    <row r="57" spans="2:21" ht="12.75" hidden="1" customHeight="1" x14ac:dyDescent="0.2">
      <c r="B57" s="215" t="s">
        <v>99</v>
      </c>
      <c r="C57" s="216"/>
      <c r="D57" s="130"/>
      <c r="E57" s="111">
        <v>380</v>
      </c>
      <c r="F57" s="131">
        <v>0</v>
      </c>
      <c r="G57" s="132">
        <f>IF(E57&gt;0,E57+F57,"")</f>
        <v>380</v>
      </c>
      <c r="H57" s="136">
        <v>97.28</v>
      </c>
      <c r="I57" s="112">
        <v>27</v>
      </c>
      <c r="J57" s="141">
        <v>0.83860000000000001</v>
      </c>
      <c r="K57" s="133">
        <f>IF(J57&gt;0,EXP(-((186.9696+(0.4862*(J57*1000)))/POWER(J57*1000,2)*(I57-15)*(1+0.8*((186.9696+(0.4862*(J57*1000)))/POWER(J57*1000,2))*(I57-15)))),"")</f>
        <v>0.989822078051254</v>
      </c>
      <c r="L57" s="134">
        <f>VLOOKUP(J57,$R$13:$W$18,3)</f>
        <v>0.99865000000000004</v>
      </c>
      <c r="M57" s="135">
        <f>IF(J57&gt;0,L57*J57,"")</f>
        <v>0.83746788999999999</v>
      </c>
      <c r="N57" s="142">
        <f>IF(J57&gt;0,+H57*K57*M57,"")</f>
        <v>80.639692474567582</v>
      </c>
      <c r="O57" s="27"/>
      <c r="P57" s="26"/>
      <c r="Q57" s="212"/>
    </row>
    <row r="58" spans="2:21" ht="12.75" hidden="1" customHeight="1" x14ac:dyDescent="0.2">
      <c r="B58" s="143" t="s">
        <v>98</v>
      </c>
      <c r="C58" s="143"/>
      <c r="D58" s="130"/>
      <c r="E58" s="111">
        <v>165</v>
      </c>
      <c r="F58" s="131">
        <v>0</v>
      </c>
      <c r="G58" s="132">
        <f>IF(E58&gt;0,E58+F58,"")</f>
        <v>165</v>
      </c>
      <c r="H58" s="136">
        <v>4.59</v>
      </c>
      <c r="I58" s="112">
        <v>27</v>
      </c>
      <c r="J58" s="141">
        <v>0.83860000000000001</v>
      </c>
      <c r="K58" s="133">
        <f>IF(J58&gt;0,EXP(-((186.9696+(0.4862*(J58*1000)))/POWER(J58*1000,2)*(I58-15)*(1+0.8*((186.9696+(0.4862*(J58*1000)))/POWER(J58*1000,2))*(I58-15)))),"")</f>
        <v>0.989822078051254</v>
      </c>
      <c r="L58" s="134">
        <f>VLOOKUP(J58,$R$13:$W$18,3)</f>
        <v>0.99865000000000004</v>
      </c>
      <c r="M58" s="135">
        <f>IF(J58&gt;0,L58*J58,"")</f>
        <v>0.83746788999999999</v>
      </c>
      <c r="N58" s="142">
        <f>IF(J58&gt;0,+H58*K58*M58,"")</f>
        <v>3.8048539109607851</v>
      </c>
      <c r="O58" s="27"/>
      <c r="P58" s="26"/>
      <c r="Q58" s="212"/>
    </row>
    <row r="59" spans="2:21" ht="12.75" hidden="1" customHeight="1" x14ac:dyDescent="0.2">
      <c r="B59" s="215" t="s">
        <v>97</v>
      </c>
      <c r="C59" s="216"/>
      <c r="D59" s="130"/>
      <c r="E59" s="111">
        <v>209</v>
      </c>
      <c r="F59" s="131">
        <v>0</v>
      </c>
      <c r="G59" s="132">
        <f>IF(E59&gt;0,E59+F59,"")</f>
        <v>209</v>
      </c>
      <c r="H59" s="136">
        <v>47.44</v>
      </c>
      <c r="I59" s="112">
        <v>27</v>
      </c>
      <c r="J59" s="141">
        <v>0.83860000000000001</v>
      </c>
      <c r="K59" s="133">
        <f>IF(J59&gt;0,EXP(-((186.9696+(0.4862*(J59*1000)))/POWER(J59*1000,2)*(I59-15)*(1+0.8*((186.9696+(0.4862*(J59*1000)))/POWER(J59*1000,2))*(I59-15)))),"")</f>
        <v>0.989822078051254</v>
      </c>
      <c r="L59" s="134">
        <f>VLOOKUP(J59,$R$13:$W$18,3)</f>
        <v>0.99865000000000004</v>
      </c>
      <c r="M59" s="135">
        <f>IF(J59&gt;0,L59*J59,"")</f>
        <v>0.83746788999999999</v>
      </c>
      <c r="N59" s="142">
        <f>IF(J59&gt;0,+H59*K59*M59,"")</f>
        <v>39.325113188666585</v>
      </c>
      <c r="O59" s="27"/>
      <c r="P59" s="26"/>
      <c r="Q59" s="212"/>
    </row>
    <row r="60" spans="2:21" ht="12.75" hidden="1" customHeight="1" x14ac:dyDescent="0.2">
      <c r="B60" s="143" t="s">
        <v>96</v>
      </c>
      <c r="C60" s="143"/>
      <c r="D60" s="130"/>
      <c r="E60" s="111">
        <v>70</v>
      </c>
      <c r="F60" s="131">
        <v>0</v>
      </c>
      <c r="G60" s="132">
        <f>IF(E60&gt;0,E60+F60,"")</f>
        <v>70</v>
      </c>
      <c r="H60" s="136">
        <v>6.87</v>
      </c>
      <c r="I60" s="112">
        <v>27</v>
      </c>
      <c r="J60" s="141">
        <v>0.82799999999999996</v>
      </c>
      <c r="K60" s="133">
        <f>IF(J60&gt;0,EXP(-((186.9696+(0.4862*(J60*1000)))/POWER(J60*1000,2)*(I60-15)*(1+0.8*((186.9696+(0.4862*(J60*1000)))/POWER(J60*1000,2))*(I60-15)))),"")</f>
        <v>0.98964978450801555</v>
      </c>
      <c r="L60" s="134">
        <f>VLOOKUP(J60,$R$13:$W$18,3)</f>
        <v>0.99865000000000004</v>
      </c>
      <c r="M60" s="135">
        <f>IF(J60&gt;0,L60*J60,"")</f>
        <v>0.82688220000000001</v>
      </c>
      <c r="N60" s="142">
        <f>IF(J60&gt;0,+H60*K60*M60,"")</f>
        <v>5.6218844444689404</v>
      </c>
      <c r="O60" s="19"/>
      <c r="P60" s="25"/>
      <c r="Q60" s="212"/>
    </row>
    <row r="61" spans="2:21" hidden="1" x14ac:dyDescent="0.2">
      <c r="B61" s="138"/>
      <c r="C61" s="86"/>
      <c r="D61" s="115"/>
      <c r="E61" s="115"/>
      <c r="F61" s="115"/>
      <c r="G61" s="115"/>
      <c r="H61" s="115"/>
      <c r="I61" s="115"/>
      <c r="J61" s="115"/>
      <c r="K61" s="98"/>
      <c r="L61" s="98"/>
      <c r="M61" s="137" t="s">
        <v>22</v>
      </c>
      <c r="N61" s="144">
        <f>SUM(N57:N60)</f>
        <v>129.39154401866389</v>
      </c>
      <c r="O61" s="19"/>
      <c r="Q61" s="212"/>
    </row>
    <row r="62" spans="2:21" x14ac:dyDescent="0.2">
      <c r="B62" s="86"/>
      <c r="C62" s="86"/>
      <c r="D62" s="86"/>
      <c r="E62" s="86"/>
      <c r="F62" s="86"/>
      <c r="G62" s="86"/>
      <c r="H62" s="86"/>
      <c r="I62" s="86"/>
      <c r="J62" s="86"/>
      <c r="K62" s="86"/>
      <c r="L62" s="86"/>
      <c r="M62" s="86"/>
      <c r="N62" s="86"/>
      <c r="O62" s="19"/>
      <c r="P62" s="210"/>
      <c r="Q62" s="212"/>
      <c r="U62" s="7">
        <f>F20/24</f>
        <v>4.1666666666666666E-3</v>
      </c>
    </row>
    <row r="63" spans="2:21" ht="15" x14ac:dyDescent="0.25">
      <c r="B63" s="224" t="s">
        <v>87</v>
      </c>
      <c r="C63" s="225"/>
      <c r="D63" s="225"/>
      <c r="E63" s="225"/>
      <c r="F63" s="225"/>
      <c r="G63" s="225"/>
      <c r="H63" s="225"/>
      <c r="I63" s="225"/>
      <c r="J63" s="225"/>
      <c r="K63" s="225"/>
      <c r="L63" s="225"/>
      <c r="M63" s="225"/>
      <c r="N63" s="226"/>
      <c r="O63" s="19"/>
      <c r="Q63" s="212"/>
    </row>
    <row r="64" spans="2:21" x14ac:dyDescent="0.2">
      <c r="B64" s="229" t="s">
        <v>44</v>
      </c>
      <c r="C64" s="230"/>
      <c r="D64" s="177" t="s">
        <v>45</v>
      </c>
      <c r="E64" s="178" t="s">
        <v>47</v>
      </c>
      <c r="F64" s="179" t="s">
        <v>68</v>
      </c>
      <c r="G64" s="178" t="s">
        <v>47</v>
      </c>
      <c r="H64" s="177" t="s">
        <v>48</v>
      </c>
      <c r="I64" s="177" t="s">
        <v>26</v>
      </c>
      <c r="J64" s="178" t="s">
        <v>74</v>
      </c>
      <c r="K64" s="178">
        <v>48</v>
      </c>
      <c r="L64" s="180"/>
      <c r="M64" s="181" t="s">
        <v>68</v>
      </c>
      <c r="N64" s="182" t="s">
        <v>2</v>
      </c>
      <c r="O64" s="19"/>
      <c r="Q64" s="212"/>
    </row>
    <row r="65" spans="2:20" x14ac:dyDescent="0.2">
      <c r="B65" s="231"/>
      <c r="C65" s="232"/>
      <c r="D65" s="183" t="s">
        <v>46</v>
      </c>
      <c r="E65" s="183" t="s">
        <v>89</v>
      </c>
      <c r="F65" s="184"/>
      <c r="G65" s="185" t="s">
        <v>67</v>
      </c>
      <c r="H65" s="183" t="s">
        <v>49</v>
      </c>
      <c r="I65" s="183" t="s">
        <v>50</v>
      </c>
      <c r="J65" s="183" t="s">
        <v>75</v>
      </c>
      <c r="K65" s="183" t="s">
        <v>72</v>
      </c>
      <c r="L65" s="186"/>
      <c r="M65" s="186" t="s">
        <v>73</v>
      </c>
      <c r="N65" s="187" t="s">
        <v>51</v>
      </c>
      <c r="O65" s="19"/>
      <c r="P65" s="7">
        <v>697.9</v>
      </c>
      <c r="Q65" s="212"/>
    </row>
    <row r="66" spans="2:20" x14ac:dyDescent="0.2">
      <c r="B66" s="215" t="s">
        <v>145</v>
      </c>
      <c r="C66" s="216"/>
      <c r="D66" s="111">
        <v>1052.2</v>
      </c>
      <c r="E66" s="111">
        <v>507</v>
      </c>
      <c r="F66" s="111">
        <v>0.78</v>
      </c>
      <c r="G66" s="188">
        <f>E66+F66</f>
        <v>507.78</v>
      </c>
      <c r="H66" s="136">
        <v>49.17</v>
      </c>
      <c r="I66" s="112">
        <v>33</v>
      </c>
      <c r="J66" s="145">
        <v>0.85119999999999996</v>
      </c>
      <c r="K66" s="189">
        <f>IF(J66&gt;0,EXP(-((186.9696+(0.4862*(J66*1000)))/POWER(J66*1000,2)*(I66-15)*(1+0.8*((186.9696+(0.4862*(J66*1000)))/POWER(J66*1000,2))*(I66-15)))),"")</f>
        <v>0.98500883795597116</v>
      </c>
      <c r="L66" s="190">
        <f>VLOOKUP(J66,$R$13:$W$18,3)</f>
        <v>0.99875000000000003</v>
      </c>
      <c r="M66" s="191">
        <f>IF(J66&gt;0,L66*J66,"")</f>
        <v>0.850136</v>
      </c>
      <c r="N66" s="208">
        <f>IF(J66&gt;0,+H66*K66*M66,"")</f>
        <v>41.174538750251308</v>
      </c>
      <c r="P66" s="9">
        <f>N37-P65</f>
        <v>332.946621120553</v>
      </c>
      <c r="Q66" s="212"/>
      <c r="T66" s="9"/>
    </row>
    <row r="67" spans="2:20" x14ac:dyDescent="0.2">
      <c r="B67" s="215" t="s">
        <v>146</v>
      </c>
      <c r="C67" s="216"/>
      <c r="D67" s="111">
        <v>967</v>
      </c>
      <c r="E67" s="111">
        <v>0</v>
      </c>
      <c r="F67" s="111">
        <v>0</v>
      </c>
      <c r="G67" s="188">
        <f>E67+F67</f>
        <v>0</v>
      </c>
      <c r="H67" s="136">
        <v>0.08</v>
      </c>
      <c r="I67" s="112">
        <v>33</v>
      </c>
      <c r="J67" s="145">
        <v>0.86709999999999998</v>
      </c>
      <c r="K67" s="189">
        <f>IF(J67&gt;0,EXP(-((186.9696+(0.4862*(J67*1000)))/POWER(J67*1000,2)*(I67-15)*(1+0.8*((186.9696+(0.4862*(J67*1000)))/POWER(J67*1000,2))*(I67-15)))),"")</f>
        <v>0.98536917032680282</v>
      </c>
      <c r="L67" s="190">
        <f>VLOOKUP(J67,$R$13:$W$18,3)</f>
        <v>0.99875000000000003</v>
      </c>
      <c r="M67" s="191">
        <f>IF(J67&gt;0,L67*J67,"")</f>
        <v>0.86601612500000003</v>
      </c>
      <c r="N67" s="208">
        <f>IF(J67&gt;0,+H67*K67*M67,"")</f>
        <v>6.8267647246470622E-2</v>
      </c>
      <c r="P67" s="9"/>
      <c r="Q67" s="212"/>
      <c r="S67" s="19"/>
    </row>
    <row r="68" spans="2:20" x14ac:dyDescent="0.2">
      <c r="B68" s="215" t="s">
        <v>147</v>
      </c>
      <c r="C68" s="216"/>
      <c r="D68" s="111">
        <v>1083.0999999999999</v>
      </c>
      <c r="E68" s="111">
        <v>0</v>
      </c>
      <c r="F68" s="111">
        <v>0</v>
      </c>
      <c r="G68" s="188">
        <f>E68+F68</f>
        <v>0</v>
      </c>
      <c r="H68" s="136">
        <v>0.11</v>
      </c>
      <c r="I68" s="112">
        <v>33</v>
      </c>
      <c r="J68" s="145">
        <v>0.86709999999999998</v>
      </c>
      <c r="K68" s="189">
        <f>IF(J68&gt;0,EXP(-((186.9696+(0.4862*(J68*1000)))/POWER(J68*1000,2)*(I68-15)*(1+0.8*((186.9696+(0.4862*(J68*1000)))/POWER(J68*1000,2))*(I68-15)))),"")</f>
        <v>0.98536917032680282</v>
      </c>
      <c r="L68" s="190">
        <f>VLOOKUP(J68,$R$13:$W$18,3)</f>
        <v>0.99875000000000003</v>
      </c>
      <c r="M68" s="191">
        <f>IF(J68&gt;0,L68*J68,"")</f>
        <v>0.86601612500000003</v>
      </c>
      <c r="N68" s="208">
        <f>IF(J68&gt;0,+H68*K68*M68,"")</f>
        <v>9.3868014963897115E-2</v>
      </c>
      <c r="P68" s="9"/>
      <c r="Q68" s="212"/>
      <c r="R68" s="24"/>
    </row>
    <row r="69" spans="2:20" x14ac:dyDescent="0.2">
      <c r="B69" s="215" t="s">
        <v>148</v>
      </c>
      <c r="C69" s="216"/>
      <c r="D69" s="111" t="s">
        <v>120</v>
      </c>
      <c r="E69" s="111" t="s">
        <v>120</v>
      </c>
      <c r="F69" s="111" t="s">
        <v>120</v>
      </c>
      <c r="G69" s="188" t="s">
        <v>120</v>
      </c>
      <c r="H69" s="136">
        <v>7</v>
      </c>
      <c r="I69" s="112">
        <v>34</v>
      </c>
      <c r="J69" s="145">
        <v>0.85119999999999996</v>
      </c>
      <c r="K69" s="189">
        <f>IF(J69&gt;0,EXP(-((186.9696+(0.4862*(J69*1000)))/POWER(J69*1000,2)*(I69-15)*(1+0.8*((186.9696+(0.4862*(J69*1000)))/POWER(J69*1000,2))*(I69-15)))),"")</f>
        <v>0.98417232951699518</v>
      </c>
      <c r="L69" s="190">
        <f>VLOOKUP(J69,$R$13:$W$18,3)</f>
        <v>0.99875000000000003</v>
      </c>
      <c r="M69" s="191">
        <f>IF(J69&gt;0,L69*J69,"")</f>
        <v>0.850136</v>
      </c>
      <c r="N69" s="208">
        <f>IF(J69&gt;0,+H69*K69*M69,"")</f>
        <v>5.8567622926838219</v>
      </c>
      <c r="P69" s="9"/>
      <c r="Q69" s="212"/>
      <c r="R69" s="24"/>
    </row>
    <row r="70" spans="2:20" x14ac:dyDescent="0.2">
      <c r="B70" s="215" t="s">
        <v>149</v>
      </c>
      <c r="C70" s="216"/>
      <c r="D70" s="111" t="s">
        <v>120</v>
      </c>
      <c r="E70" s="111" t="s">
        <v>120</v>
      </c>
      <c r="F70" s="111" t="s">
        <v>120</v>
      </c>
      <c r="G70" s="188" t="s">
        <v>120</v>
      </c>
      <c r="H70" s="136">
        <v>8.5</v>
      </c>
      <c r="I70" s="112">
        <v>32</v>
      </c>
      <c r="J70" s="145">
        <v>0.8589</v>
      </c>
      <c r="K70" s="189">
        <f>IF(J70&gt;0,EXP(-((186.9696+(0.4862*(J70*1000)))/POWER(J70*1000,2)*(I70-15)*(1+0.8*((186.9696+(0.4862*(J70*1000)))/POWER(J70*1000,2))*(I70-15)))),"")</f>
        <v>0.98601165781574018</v>
      </c>
      <c r="L70" s="190">
        <f>VLOOKUP(J70,$R$13:$W$18,3)</f>
        <v>0.99875000000000003</v>
      </c>
      <c r="M70" s="191">
        <f>IF(J70&gt;0,L70*J70,"")</f>
        <v>0.85782637500000003</v>
      </c>
      <c r="N70" s="208">
        <f>IF(J70&gt;0,+H70*K70*M70,"")</f>
        <v>7.1895278521204427</v>
      </c>
      <c r="P70" s="9"/>
      <c r="Q70" s="212"/>
      <c r="R70" s="24"/>
    </row>
    <row r="71" spans="2:20" x14ac:dyDescent="0.2">
      <c r="B71" s="138"/>
      <c r="C71" s="86"/>
      <c r="D71" s="115"/>
      <c r="E71" s="115"/>
      <c r="F71" s="115"/>
      <c r="G71" s="115"/>
      <c r="H71" s="115"/>
      <c r="I71" s="115"/>
      <c r="J71" s="115"/>
      <c r="K71" s="98"/>
      <c r="L71" s="98"/>
      <c r="M71" s="194" t="s">
        <v>22</v>
      </c>
      <c r="N71" s="209">
        <f>SUM(N66:N70)</f>
        <v>54.382964557265943</v>
      </c>
      <c r="P71" s="211">
        <v>88.2</v>
      </c>
      <c r="Q71" s="212">
        <f>N71-P71</f>
        <v>-33.81703544273406</v>
      </c>
    </row>
    <row r="72" spans="2:20" x14ac:dyDescent="0.2">
      <c r="B72" s="21"/>
      <c r="C72" s="19"/>
      <c r="D72" s="20"/>
      <c r="E72" s="20"/>
      <c r="F72" s="20"/>
      <c r="G72" s="20"/>
      <c r="H72" s="20"/>
      <c r="I72" s="20"/>
      <c r="J72" s="20"/>
      <c r="K72" s="22"/>
      <c r="L72" s="22"/>
    </row>
    <row r="73" spans="2:20" x14ac:dyDescent="0.2">
      <c r="B73" s="21"/>
      <c r="C73" s="19"/>
      <c r="D73" s="20"/>
      <c r="E73" s="20"/>
      <c r="F73" s="20"/>
      <c r="G73" s="20"/>
      <c r="H73" s="20"/>
      <c r="I73" s="20"/>
      <c r="J73" s="20"/>
      <c r="K73" s="22"/>
      <c r="L73" s="22"/>
    </row>
    <row r="74" spans="2:20" x14ac:dyDescent="0.2">
      <c r="B74" s="21"/>
      <c r="C74" s="19"/>
      <c r="D74" s="20"/>
      <c r="E74" s="20"/>
      <c r="F74" s="20"/>
      <c r="G74" s="20"/>
      <c r="H74" s="20"/>
      <c r="I74" s="20"/>
      <c r="J74" s="20"/>
      <c r="K74" s="22"/>
      <c r="L74" s="22"/>
      <c r="Q74" s="9"/>
    </row>
    <row r="75" spans="2:20" x14ac:dyDescent="0.2">
      <c r="B75" s="21"/>
      <c r="C75" s="19"/>
      <c r="D75" s="20"/>
      <c r="E75" s="20"/>
      <c r="F75" s="20"/>
      <c r="G75" s="20"/>
      <c r="H75" s="20"/>
      <c r="I75" s="20"/>
      <c r="J75" s="20"/>
      <c r="K75" s="22"/>
      <c r="L75" s="22"/>
    </row>
    <row r="76" spans="2:20" x14ac:dyDescent="0.2">
      <c r="G76" s="23"/>
      <c r="H76" s="23"/>
    </row>
    <row r="77" spans="2:20" x14ac:dyDescent="0.2">
      <c r="G77" s="23"/>
      <c r="H77" s="23"/>
    </row>
    <row r="78" spans="2:20" x14ac:dyDescent="0.2">
      <c r="C78" s="19"/>
      <c r="G78" s="19"/>
      <c r="H78" s="23"/>
      <c r="K78" s="19"/>
      <c r="Q78" s="9"/>
    </row>
    <row r="79" spans="2:20" x14ac:dyDescent="0.2">
      <c r="C79" s="19"/>
      <c r="G79" s="19"/>
    </row>
    <row r="81" spans="22:22" x14ac:dyDescent="0.2">
      <c r="V81" s="7">
        <f>27.5/24</f>
        <v>1.1458333333333333</v>
      </c>
    </row>
  </sheetData>
  <sheetProtection formatCells="0" formatColumns="0" formatRows="0"/>
  <mergeCells count="68">
    <mergeCell ref="B69:C69"/>
    <mergeCell ref="G12:J12"/>
    <mergeCell ref="G13:J13"/>
    <mergeCell ref="B11:N11"/>
    <mergeCell ref="B13:F13"/>
    <mergeCell ref="K13:N13"/>
    <mergeCell ref="M20:N20"/>
    <mergeCell ref="B21:C21"/>
    <mergeCell ref="K21:K22"/>
    <mergeCell ref="B22:C22"/>
    <mergeCell ref="B31:C31"/>
    <mergeCell ref="B20:C20"/>
    <mergeCell ref="B43:C43"/>
    <mergeCell ref="B45:C45"/>
    <mergeCell ref="B26:C26"/>
    <mergeCell ref="B27:C27"/>
    <mergeCell ref="T13:W14"/>
    <mergeCell ref="B14:C14"/>
    <mergeCell ref="D14:F14"/>
    <mergeCell ref="M14:N14"/>
    <mergeCell ref="R14:S14"/>
    <mergeCell ref="T15:W15"/>
    <mergeCell ref="B16:C16"/>
    <mergeCell ref="D16:F16"/>
    <mergeCell ref="M16:N16"/>
    <mergeCell ref="T16:W16"/>
    <mergeCell ref="B15:C15"/>
    <mergeCell ref="D15:F15"/>
    <mergeCell ref="M15:N15"/>
    <mergeCell ref="B32:C32"/>
    <mergeCell ref="T17:W17"/>
    <mergeCell ref="B18:F18"/>
    <mergeCell ref="H18:I19"/>
    <mergeCell ref="K18:N18"/>
    <mergeCell ref="T18:W18"/>
    <mergeCell ref="M19:N19"/>
    <mergeCell ref="B47:C47"/>
    <mergeCell ref="B48:C48"/>
    <mergeCell ref="B65:C65"/>
    <mergeCell ref="B24:N24"/>
    <mergeCell ref="B25:C25"/>
    <mergeCell ref="B41:C41"/>
    <mergeCell ref="B42:C42"/>
    <mergeCell ref="B33:C33"/>
    <mergeCell ref="B34:C34"/>
    <mergeCell ref="B39:N39"/>
    <mergeCell ref="B36:C36"/>
    <mergeCell ref="B29:C29"/>
    <mergeCell ref="B28:C28"/>
    <mergeCell ref="B30:C30"/>
    <mergeCell ref="B35:C35"/>
    <mergeCell ref="B40:C40"/>
    <mergeCell ref="B70:C70"/>
    <mergeCell ref="B54:N54"/>
    <mergeCell ref="B49:C49"/>
    <mergeCell ref="B44:C44"/>
    <mergeCell ref="B46:C46"/>
    <mergeCell ref="B59:C59"/>
    <mergeCell ref="B67:C67"/>
    <mergeCell ref="B68:C68"/>
    <mergeCell ref="B50:C50"/>
    <mergeCell ref="B55:C55"/>
    <mergeCell ref="B63:N63"/>
    <mergeCell ref="B56:C56"/>
    <mergeCell ref="B57:C57"/>
    <mergeCell ref="B66:C66"/>
    <mergeCell ref="B51:C51"/>
    <mergeCell ref="B64:C64"/>
  </mergeCells>
  <phoneticPr fontId="3" type="noConversion"/>
  <pageMargins left="0.3" right="0.39370078740157483" top="0.72" bottom="0.59055118110236227" header="0" footer="0.39370078740157483"/>
  <pageSetup paperSize="256" scale="77" orientation="portrait" r:id="rId1"/>
  <headerFooter alignWithMargins="0">
    <oddFooter>&amp;LFO 7-04-02/04 Ediciòn 1&amp;CBunker survey &amp; Re-delivery&amp;RPage 3 of 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51EEB-3673-489D-BA0A-6A7B6772D912}">
  <sheetPr>
    <pageSetUpPr fitToPage="1"/>
  </sheetPr>
  <dimension ref="A1:AW51"/>
  <sheetViews>
    <sheetView tabSelected="1" view="pageBreakPreview" zoomScaleNormal="100" zoomScaleSheetLayoutView="100" workbookViewId="0">
      <selection activeCell="AF15" sqref="AF15"/>
    </sheetView>
  </sheetViews>
  <sheetFormatPr baseColWidth="10" defaultColWidth="2.7109375" defaultRowHeight="20.100000000000001" customHeight="1" x14ac:dyDescent="0.2"/>
  <cols>
    <col min="1" max="1" width="7.42578125" style="7" customWidth="1"/>
    <col min="2" max="2" width="2.7109375" style="7" customWidth="1"/>
    <col min="3" max="3" width="3.28515625" style="7" customWidth="1"/>
    <col min="4" max="10" width="2.7109375" style="7" customWidth="1"/>
    <col min="11" max="11" width="2.28515625" style="7" customWidth="1"/>
    <col min="12" max="14" width="2.7109375" style="7"/>
    <col min="15" max="15" width="2.7109375" style="7" customWidth="1"/>
    <col min="16" max="18" width="2.7109375" style="7"/>
    <col min="19" max="19" width="5.7109375" style="7" customWidth="1"/>
    <col min="20" max="29" width="2.7109375" style="7"/>
    <col min="30" max="30" width="4.42578125" style="7" bestFit="1" customWidth="1"/>
    <col min="31" max="34" width="2.7109375" style="7"/>
    <col min="35" max="35" width="6.5703125" style="7" bestFit="1" customWidth="1"/>
    <col min="36" max="40" width="2.7109375" style="7"/>
    <col min="41" max="41" width="8.5703125" style="7" bestFit="1" customWidth="1"/>
    <col min="42" max="42" width="12" style="7" bestFit="1" customWidth="1"/>
    <col min="43" max="43" width="12.5703125" style="7" bestFit="1" customWidth="1"/>
    <col min="44" max="44" width="12" style="7" bestFit="1" customWidth="1"/>
    <col min="45" max="48" width="2.7109375" style="7"/>
    <col min="49" max="49" width="6.5703125" style="7" bestFit="1" customWidth="1"/>
    <col min="50" max="16384" width="2.7109375" style="7"/>
  </cols>
  <sheetData>
    <row r="1" spans="1:36" ht="12" customHeight="1" x14ac:dyDescent="0.2">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row>
    <row r="2" spans="1:36" ht="12" customHeigh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row>
    <row r="3" spans="1:36" ht="11.25" customHeight="1" x14ac:dyDescent="0.2">
      <c r="A3" s="13"/>
      <c r="B3" s="13"/>
      <c r="C3" s="13"/>
      <c r="D3" s="13"/>
      <c r="E3" s="13"/>
      <c r="F3" s="13"/>
      <c r="G3" s="13"/>
      <c r="H3" s="13"/>
      <c r="I3" s="13"/>
      <c r="J3" s="13"/>
      <c r="K3" s="13"/>
      <c r="L3" s="13"/>
      <c r="M3" s="13"/>
      <c r="N3" s="13"/>
      <c r="O3" s="13"/>
      <c r="P3" s="13"/>
      <c r="Q3" s="52"/>
      <c r="R3" s="13"/>
      <c r="S3" s="13"/>
      <c r="T3" s="13"/>
      <c r="U3" s="13"/>
      <c r="V3" s="13"/>
      <c r="W3" s="13"/>
      <c r="X3" s="13"/>
      <c r="Y3" s="13"/>
      <c r="Z3" s="13"/>
      <c r="AA3" s="13"/>
      <c r="AB3" s="13"/>
      <c r="AC3" s="13"/>
      <c r="AD3" s="13"/>
      <c r="AE3" s="13"/>
      <c r="AF3" s="13"/>
      <c r="AG3" s="13"/>
      <c r="AH3" s="53" t="s">
        <v>104</v>
      </c>
      <c r="AI3" s="1"/>
    </row>
    <row r="4" spans="1:36" ht="12" customHeight="1" x14ac:dyDescent="0.2">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54" t="s">
        <v>105</v>
      </c>
      <c r="AI4" s="1"/>
    </row>
    <row r="5" spans="1:36" ht="12" customHeight="1" x14ac:dyDescent="0.2">
      <c r="A5" s="13"/>
      <c r="B5" s="13"/>
      <c r="C5" s="13"/>
      <c r="D5" s="13"/>
      <c r="E5" s="13"/>
      <c r="F5" s="13"/>
      <c r="G5" s="13"/>
      <c r="H5" s="13"/>
      <c r="I5" s="13"/>
      <c r="J5" s="13"/>
      <c r="K5" s="13"/>
      <c r="L5" s="13"/>
      <c r="M5" s="13"/>
      <c r="N5" s="13"/>
      <c r="O5" s="13"/>
      <c r="P5" s="13"/>
      <c r="Q5" s="13"/>
      <c r="R5" s="13"/>
      <c r="S5" s="13"/>
      <c r="T5" s="13"/>
      <c r="U5" s="13"/>
      <c r="V5" s="13"/>
      <c r="W5" s="13"/>
      <c r="X5" s="13"/>
      <c r="Y5" s="13"/>
      <c r="Z5" s="55"/>
      <c r="AA5" s="13"/>
      <c r="AB5" s="13"/>
      <c r="AC5" s="13"/>
      <c r="AD5" s="13"/>
      <c r="AE5" s="13"/>
      <c r="AF5" s="13"/>
      <c r="AG5" s="13"/>
      <c r="AH5" s="54" t="s">
        <v>106</v>
      </c>
      <c r="AI5" s="12"/>
    </row>
    <row r="6" spans="1:36" ht="12" customHeight="1" x14ac:dyDescent="0.2">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54" t="s">
        <v>107</v>
      </c>
      <c r="AI6" s="1"/>
    </row>
    <row r="7" spans="1:36" ht="12" customHeight="1" x14ac:dyDescent="0.2">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54"/>
      <c r="AI7" s="11"/>
    </row>
    <row r="8" spans="1:36" ht="12" customHeight="1" x14ac:dyDescent="0.2">
      <c r="A8" s="13"/>
      <c r="B8" s="13"/>
      <c r="C8" s="13"/>
      <c r="D8" s="13"/>
      <c r="E8" s="13"/>
      <c r="F8" s="13"/>
      <c r="G8" s="13"/>
      <c r="H8" s="13"/>
      <c r="I8" s="13"/>
      <c r="J8" s="56"/>
      <c r="K8" s="13"/>
      <c r="L8" s="13"/>
      <c r="M8" s="13"/>
      <c r="N8" s="13"/>
      <c r="O8" s="57"/>
      <c r="P8" s="13"/>
      <c r="Q8" s="13"/>
      <c r="R8" s="13"/>
      <c r="S8" s="58"/>
      <c r="T8" s="13"/>
      <c r="U8" s="13"/>
      <c r="V8" s="13"/>
      <c r="W8" s="13"/>
      <c r="X8" s="13"/>
      <c r="Y8" s="13"/>
      <c r="Z8" s="13"/>
      <c r="AA8" s="13"/>
      <c r="AB8" s="13"/>
      <c r="AC8" s="13"/>
      <c r="AD8" s="13"/>
      <c r="AE8" s="13"/>
      <c r="AF8" s="13"/>
      <c r="AG8" s="13"/>
      <c r="AH8" s="54" t="s">
        <v>128</v>
      </c>
      <c r="AI8" s="11"/>
    </row>
    <row r="9" spans="1:36" ht="12" customHeight="1" x14ac:dyDescent="0.2">
      <c r="A9" s="13"/>
      <c r="B9" s="13"/>
      <c r="C9" s="13"/>
      <c r="D9" s="13"/>
      <c r="E9" s="13"/>
      <c r="F9" s="13"/>
      <c r="G9" s="13"/>
      <c r="H9" s="13"/>
      <c r="I9" s="13"/>
      <c r="J9" s="56"/>
      <c r="K9" s="13"/>
      <c r="L9" s="13"/>
      <c r="M9" s="13"/>
      <c r="N9" s="13"/>
      <c r="O9" s="57"/>
      <c r="P9" s="13"/>
      <c r="Q9" s="13"/>
      <c r="R9" s="13"/>
      <c r="S9" s="58"/>
      <c r="T9" s="13"/>
      <c r="U9" s="13"/>
      <c r="V9" s="13"/>
      <c r="W9" s="13"/>
      <c r="X9" s="13"/>
      <c r="Y9" s="13"/>
      <c r="Z9" s="13"/>
      <c r="AA9" s="13"/>
      <c r="AB9" s="13"/>
      <c r="AC9" s="13"/>
      <c r="AD9" s="13"/>
      <c r="AE9" s="13"/>
      <c r="AF9" s="13"/>
      <c r="AG9" s="13"/>
      <c r="AH9" s="54" t="s">
        <v>127</v>
      </c>
      <c r="AI9" s="11"/>
    </row>
    <row r="10" spans="1:36" ht="12" customHeight="1" x14ac:dyDescent="0.2">
      <c r="C10" s="8"/>
      <c r="D10" s="8"/>
      <c r="E10" s="8"/>
      <c r="F10" s="8"/>
      <c r="G10" s="8"/>
      <c r="H10" s="8"/>
      <c r="I10" s="8"/>
      <c r="J10" s="8"/>
      <c r="K10" s="13"/>
      <c r="L10" s="8"/>
      <c r="M10" s="8"/>
    </row>
    <row r="11" spans="1:36" ht="27.75" customHeight="1" x14ac:dyDescent="0.2">
      <c r="B11" s="375" t="s">
        <v>150</v>
      </c>
      <c r="C11" s="376"/>
      <c r="D11" s="376"/>
      <c r="E11" s="376"/>
      <c r="F11" s="376"/>
      <c r="G11" s="376"/>
      <c r="H11" s="376"/>
      <c r="I11" s="376"/>
      <c r="J11" s="376"/>
      <c r="K11" s="376"/>
      <c r="L11" s="376"/>
      <c r="M11" s="376"/>
      <c r="N11" s="376"/>
      <c r="O11" s="376"/>
      <c r="P11" s="376"/>
      <c r="Q11" s="376"/>
      <c r="R11" s="376"/>
      <c r="S11" s="376"/>
      <c r="T11" s="376"/>
      <c r="U11" s="376"/>
      <c r="V11" s="376"/>
      <c r="W11" s="376"/>
      <c r="X11" s="376"/>
      <c r="Y11" s="376"/>
      <c r="Z11" s="376"/>
      <c r="AA11" s="376"/>
      <c r="AB11" s="376"/>
      <c r="AC11" s="376"/>
      <c r="AD11" s="376"/>
      <c r="AE11" s="376"/>
      <c r="AF11" s="376"/>
      <c r="AG11" s="376"/>
      <c r="AH11" s="376"/>
      <c r="AI11" s="376"/>
      <c r="AJ11" s="86"/>
    </row>
    <row r="12" spans="1:36" ht="12" customHeight="1" x14ac:dyDescent="0.2">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86"/>
    </row>
    <row r="13" spans="1:36" ht="19.5" customHeight="1" x14ac:dyDescent="0.25">
      <c r="B13" s="86"/>
      <c r="C13" s="86"/>
      <c r="D13" s="86"/>
      <c r="E13" s="86"/>
      <c r="F13" s="86"/>
      <c r="G13" s="86"/>
      <c r="H13" s="86"/>
      <c r="I13" s="86"/>
      <c r="J13" s="86"/>
      <c r="K13" s="86"/>
      <c r="L13" s="366" t="s">
        <v>71</v>
      </c>
      <c r="M13" s="367"/>
      <c r="N13" s="367"/>
      <c r="O13" s="367"/>
      <c r="P13" s="367"/>
      <c r="Q13" s="367"/>
      <c r="R13" s="367"/>
      <c r="S13" s="368"/>
      <c r="T13" s="369" t="s">
        <v>83</v>
      </c>
      <c r="U13" s="369"/>
      <c r="V13" s="369"/>
      <c r="W13" s="369"/>
      <c r="X13" s="369"/>
      <c r="Y13" s="370"/>
      <c r="Z13" s="86"/>
      <c r="AA13" s="86"/>
      <c r="AB13" s="86"/>
      <c r="AC13" s="86"/>
      <c r="AD13" s="86"/>
      <c r="AE13" s="86"/>
      <c r="AF13" s="86"/>
      <c r="AG13" s="86"/>
      <c r="AH13" s="86"/>
      <c r="AI13" s="86"/>
      <c r="AJ13" s="86"/>
    </row>
    <row r="14" spans="1:36" ht="19.5" customHeight="1" x14ac:dyDescent="0.25">
      <c r="B14" s="86"/>
      <c r="C14" s="86"/>
      <c r="D14" s="86"/>
      <c r="E14" s="86"/>
      <c r="F14" s="86"/>
      <c r="G14" s="86"/>
      <c r="H14" s="86"/>
      <c r="I14" s="86"/>
      <c r="J14" s="86"/>
      <c r="K14" s="86"/>
      <c r="L14" s="366" t="s">
        <v>95</v>
      </c>
      <c r="M14" s="367"/>
      <c r="N14" s="367"/>
      <c r="O14" s="367"/>
      <c r="P14" s="367"/>
      <c r="Q14" s="367"/>
      <c r="R14" s="367"/>
      <c r="S14" s="368"/>
      <c r="T14" s="369" t="s">
        <v>157</v>
      </c>
      <c r="U14" s="369"/>
      <c r="V14" s="369"/>
      <c r="W14" s="369"/>
      <c r="X14" s="369"/>
      <c r="Y14" s="370"/>
      <c r="Z14" s="86"/>
      <c r="AA14" s="86"/>
      <c r="AB14" s="86"/>
      <c r="AC14" s="86"/>
      <c r="AD14" s="86"/>
      <c r="AE14" s="86"/>
      <c r="AF14" s="86"/>
      <c r="AG14" s="86"/>
      <c r="AH14" s="86"/>
      <c r="AI14" s="86"/>
      <c r="AJ14" s="86"/>
    </row>
    <row r="15" spans="1:36" ht="19.5" customHeight="1" x14ac:dyDescent="0.25">
      <c r="B15" s="86"/>
      <c r="C15" s="86"/>
      <c r="D15" s="86"/>
      <c r="E15" s="86"/>
      <c r="F15" s="86"/>
      <c r="G15" s="86"/>
      <c r="H15" s="86"/>
      <c r="I15" s="86"/>
      <c r="J15" s="86"/>
      <c r="K15" s="86"/>
      <c r="L15" s="195" t="s">
        <v>80</v>
      </c>
      <c r="M15" s="196"/>
      <c r="N15" s="196"/>
      <c r="O15" s="196"/>
      <c r="P15" s="196"/>
      <c r="Q15" s="196"/>
      <c r="R15" s="196"/>
      <c r="S15" s="197"/>
      <c r="T15" s="373" t="s">
        <v>83</v>
      </c>
      <c r="U15" s="369"/>
      <c r="V15" s="369"/>
      <c r="W15" s="369"/>
      <c r="X15" s="369"/>
      <c r="Y15" s="370"/>
      <c r="Z15" s="86"/>
      <c r="AA15" s="86"/>
      <c r="AB15" s="86"/>
      <c r="AC15" s="86"/>
      <c r="AD15" s="86"/>
      <c r="AE15" s="86"/>
      <c r="AF15" s="86"/>
      <c r="AG15" s="86"/>
      <c r="AH15" s="86"/>
      <c r="AI15" s="86"/>
      <c r="AJ15" s="86"/>
    </row>
    <row r="16" spans="1:36" ht="19.5" customHeight="1" x14ac:dyDescent="0.25">
      <c r="B16" s="146"/>
      <c r="C16" s="146"/>
      <c r="D16" s="146"/>
      <c r="E16" s="146"/>
      <c r="F16" s="146"/>
      <c r="G16" s="146"/>
      <c r="H16" s="146"/>
      <c r="I16" s="146"/>
      <c r="J16" s="146"/>
      <c r="K16" s="146"/>
      <c r="L16" s="362" t="s">
        <v>103</v>
      </c>
      <c r="M16" s="363"/>
      <c r="N16" s="363"/>
      <c r="O16" s="363"/>
      <c r="P16" s="363"/>
      <c r="Q16" s="363"/>
      <c r="R16" s="363"/>
      <c r="S16" s="364"/>
      <c r="T16" s="373" t="s">
        <v>158</v>
      </c>
      <c r="U16" s="369"/>
      <c r="V16" s="369"/>
      <c r="W16" s="369"/>
      <c r="X16" s="369"/>
      <c r="Y16" s="370"/>
      <c r="Z16" s="146"/>
      <c r="AA16" s="146"/>
      <c r="AB16" s="146"/>
      <c r="AC16" s="146"/>
      <c r="AD16" s="146"/>
      <c r="AE16" s="86"/>
      <c r="AF16" s="86"/>
      <c r="AG16" s="86"/>
      <c r="AH16" s="86"/>
      <c r="AI16" s="86"/>
      <c r="AJ16" s="86"/>
    </row>
    <row r="17" spans="2:49" ht="6" customHeight="1" x14ac:dyDescent="0.2">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row>
    <row r="18" spans="2:49" ht="19.5" customHeight="1" x14ac:dyDescent="0.25">
      <c r="B18" s="380" t="s">
        <v>153</v>
      </c>
      <c r="C18" s="380"/>
      <c r="D18" s="380"/>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86"/>
      <c r="AO18" s="9"/>
    </row>
    <row r="19" spans="2:49" ht="19.5" customHeight="1" x14ac:dyDescent="0.2">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O19" s="9"/>
      <c r="AP19" s="9"/>
    </row>
    <row r="20" spans="2:49" ht="19.5" customHeight="1" x14ac:dyDescent="0.25">
      <c r="B20" s="86"/>
      <c r="C20" s="86"/>
      <c r="D20" s="86"/>
      <c r="E20" s="86"/>
      <c r="F20" s="86"/>
      <c r="G20" s="86"/>
      <c r="H20" s="86"/>
      <c r="I20" s="86"/>
      <c r="J20" s="86"/>
      <c r="K20" s="86"/>
      <c r="L20" s="366" t="s">
        <v>71</v>
      </c>
      <c r="M20" s="367"/>
      <c r="N20" s="367"/>
      <c r="O20" s="367"/>
      <c r="P20" s="367"/>
      <c r="Q20" s="367"/>
      <c r="R20" s="367"/>
      <c r="S20" s="368"/>
      <c r="T20" s="358" t="s">
        <v>83</v>
      </c>
      <c r="U20" s="358"/>
      <c r="V20" s="358"/>
      <c r="W20" s="358"/>
      <c r="X20" s="358"/>
      <c r="Y20" s="359"/>
      <c r="Z20" s="86"/>
      <c r="AA20" s="86"/>
      <c r="AB20" s="86"/>
      <c r="AC20" s="86"/>
      <c r="AD20" s="86"/>
      <c r="AE20" s="86"/>
      <c r="AF20" s="86"/>
      <c r="AG20" s="86"/>
      <c r="AH20" s="86"/>
      <c r="AI20" s="86"/>
      <c r="AJ20" s="86"/>
      <c r="AO20" s="9"/>
      <c r="AR20" s="7">
        <v>1030.8499999999999</v>
      </c>
    </row>
    <row r="21" spans="2:49" ht="19.5" customHeight="1" x14ac:dyDescent="0.25">
      <c r="B21" s="86"/>
      <c r="C21" s="86"/>
      <c r="D21" s="86"/>
      <c r="E21" s="86"/>
      <c r="F21" s="86"/>
      <c r="G21" s="86"/>
      <c r="H21" s="86"/>
      <c r="I21" s="86"/>
      <c r="J21" s="86"/>
      <c r="K21" s="86"/>
      <c r="L21" s="366" t="s">
        <v>95</v>
      </c>
      <c r="M21" s="367"/>
      <c r="N21" s="367"/>
      <c r="O21" s="367"/>
      <c r="P21" s="367"/>
      <c r="Q21" s="367"/>
      <c r="R21" s="367"/>
      <c r="S21" s="368"/>
      <c r="T21" s="365" t="s">
        <v>160</v>
      </c>
      <c r="U21" s="358"/>
      <c r="V21" s="358"/>
      <c r="W21" s="358"/>
      <c r="X21" s="358"/>
      <c r="Y21" s="359"/>
      <c r="Z21" s="86"/>
      <c r="AA21" s="86"/>
      <c r="AB21" s="86"/>
      <c r="AC21" s="86"/>
      <c r="AD21" s="86"/>
      <c r="AE21" s="86"/>
      <c r="AF21" s="86"/>
      <c r="AG21" s="86"/>
      <c r="AH21" s="86"/>
      <c r="AI21" s="147"/>
      <c r="AJ21" s="86"/>
      <c r="AR21" s="7">
        <v>1028.31</v>
      </c>
    </row>
    <row r="22" spans="2:49" ht="19.5" customHeight="1" x14ac:dyDescent="0.25">
      <c r="B22" s="146"/>
      <c r="C22" s="86"/>
      <c r="D22" s="86"/>
      <c r="E22" s="86"/>
      <c r="F22" s="86"/>
      <c r="G22" s="86"/>
      <c r="H22" s="86"/>
      <c r="I22" s="86"/>
      <c r="J22" s="86"/>
      <c r="K22" s="86"/>
      <c r="L22" s="195" t="s">
        <v>80</v>
      </c>
      <c r="M22" s="196"/>
      <c r="N22" s="196"/>
      <c r="O22" s="196"/>
      <c r="P22" s="196"/>
      <c r="Q22" s="196"/>
      <c r="R22" s="196"/>
      <c r="S22" s="197"/>
      <c r="T22" s="365" t="s">
        <v>83</v>
      </c>
      <c r="U22" s="358"/>
      <c r="V22" s="358"/>
      <c r="W22" s="358"/>
      <c r="X22" s="358"/>
      <c r="Y22" s="359"/>
      <c r="Z22" s="86"/>
      <c r="AA22" s="86"/>
      <c r="AB22" s="86"/>
      <c r="AC22" s="86"/>
      <c r="AD22" s="86"/>
      <c r="AE22" s="86"/>
      <c r="AF22" s="86"/>
      <c r="AG22" s="86"/>
      <c r="AH22" s="86"/>
      <c r="AI22" s="86"/>
      <c r="AJ22" s="86"/>
      <c r="AP22" s="9"/>
      <c r="AR22" s="7">
        <f>AR20-AR21</f>
        <v>2.5399999999999636</v>
      </c>
    </row>
    <row r="23" spans="2:49" ht="19.5" customHeight="1" x14ac:dyDescent="0.25">
      <c r="B23" s="86"/>
      <c r="C23" s="86"/>
      <c r="D23" s="86"/>
      <c r="E23" s="86"/>
      <c r="F23" s="86"/>
      <c r="G23" s="86"/>
      <c r="H23" s="86"/>
      <c r="I23" s="86"/>
      <c r="J23" s="86"/>
      <c r="K23" s="86"/>
      <c r="L23" s="362" t="s">
        <v>103</v>
      </c>
      <c r="M23" s="363"/>
      <c r="N23" s="363"/>
      <c r="O23" s="363"/>
      <c r="P23" s="363"/>
      <c r="Q23" s="363"/>
      <c r="R23" s="363"/>
      <c r="S23" s="364"/>
      <c r="T23" s="365" t="s">
        <v>159</v>
      </c>
      <c r="U23" s="358"/>
      <c r="V23" s="358"/>
      <c r="W23" s="358"/>
      <c r="X23" s="358"/>
      <c r="Y23" s="359"/>
      <c r="Z23" s="86"/>
      <c r="AA23" s="86"/>
      <c r="AB23" s="86"/>
      <c r="AC23" s="86"/>
      <c r="AD23" s="86"/>
      <c r="AE23" s="86"/>
      <c r="AF23" s="86"/>
      <c r="AG23" s="86"/>
      <c r="AH23" s="86"/>
      <c r="AI23" s="86"/>
      <c r="AJ23" s="86"/>
    </row>
    <row r="24" spans="2:49" ht="12" customHeight="1" x14ac:dyDescent="0.2">
      <c r="B24" s="86"/>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row>
    <row r="25" spans="2:49" ht="27" customHeight="1" x14ac:dyDescent="0.2">
      <c r="B25" s="371" t="s">
        <v>156</v>
      </c>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86"/>
    </row>
    <row r="26" spans="2:49" ht="12" customHeight="1" x14ac:dyDescent="0.2">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row>
    <row r="27" spans="2:49" ht="19.5" customHeight="1" x14ac:dyDescent="0.25">
      <c r="B27" s="86"/>
      <c r="C27" s="86"/>
      <c r="D27" s="86"/>
      <c r="E27" s="86"/>
      <c r="F27" s="86"/>
      <c r="G27" s="86"/>
      <c r="H27" s="86"/>
      <c r="I27" s="86"/>
      <c r="J27" s="86"/>
      <c r="K27" s="86"/>
      <c r="L27" s="366" t="s">
        <v>71</v>
      </c>
      <c r="M27" s="367"/>
      <c r="N27" s="367"/>
      <c r="O27" s="367"/>
      <c r="P27" s="367"/>
      <c r="Q27" s="367"/>
      <c r="R27" s="367"/>
      <c r="S27" s="368"/>
      <c r="T27" s="369" t="s">
        <v>83</v>
      </c>
      <c r="U27" s="369"/>
      <c r="V27" s="369"/>
      <c r="W27" s="369"/>
      <c r="X27" s="369"/>
      <c r="Y27" s="370"/>
      <c r="Z27" s="86"/>
      <c r="AA27" s="86"/>
      <c r="AB27" s="86"/>
      <c r="AC27" s="86"/>
      <c r="AD27" s="86"/>
      <c r="AE27" s="86"/>
      <c r="AF27" s="86"/>
      <c r="AG27" s="86"/>
      <c r="AH27" s="86"/>
      <c r="AI27" s="86"/>
      <c r="AJ27" s="86"/>
    </row>
    <row r="28" spans="2:49" ht="19.5" customHeight="1" x14ac:dyDescent="0.25">
      <c r="B28" s="148"/>
      <c r="C28" s="149"/>
      <c r="D28" s="149"/>
      <c r="E28" s="149"/>
      <c r="F28" s="149"/>
      <c r="G28" s="149"/>
      <c r="H28" s="150"/>
      <c r="I28" s="86"/>
      <c r="J28" s="86"/>
      <c r="K28" s="86"/>
      <c r="L28" s="366" t="s">
        <v>95</v>
      </c>
      <c r="M28" s="367"/>
      <c r="N28" s="367"/>
      <c r="O28" s="367"/>
      <c r="P28" s="367"/>
      <c r="Q28" s="367"/>
      <c r="R28" s="367"/>
      <c r="S28" s="368"/>
      <c r="T28" s="373" t="s">
        <v>154</v>
      </c>
      <c r="U28" s="369"/>
      <c r="V28" s="369"/>
      <c r="W28" s="369"/>
      <c r="X28" s="369"/>
      <c r="Y28" s="370"/>
      <c r="Z28" s="86"/>
      <c r="AA28" s="86"/>
      <c r="AB28" s="86"/>
      <c r="AC28" s="86"/>
      <c r="AD28" s="86"/>
      <c r="AE28" s="86"/>
      <c r="AF28" s="86"/>
      <c r="AG28" s="86"/>
      <c r="AH28" s="86"/>
      <c r="AI28" s="86"/>
      <c r="AJ28" s="86"/>
      <c r="AR28" s="9"/>
      <c r="AW28" s="17"/>
    </row>
    <row r="29" spans="2:49" ht="19.5" customHeight="1" x14ac:dyDescent="0.25">
      <c r="B29" s="86"/>
      <c r="C29" s="86"/>
      <c r="D29" s="86"/>
      <c r="E29" s="86"/>
      <c r="F29" s="86"/>
      <c r="G29" s="86"/>
      <c r="H29" s="86"/>
      <c r="I29" s="86"/>
      <c r="J29" s="86"/>
      <c r="K29" s="86"/>
      <c r="L29" s="195" t="s">
        <v>80</v>
      </c>
      <c r="M29" s="196"/>
      <c r="N29" s="196"/>
      <c r="O29" s="196"/>
      <c r="P29" s="196"/>
      <c r="Q29" s="196"/>
      <c r="R29" s="196"/>
      <c r="S29" s="197"/>
      <c r="T29" s="373" t="s">
        <v>83</v>
      </c>
      <c r="U29" s="369"/>
      <c r="V29" s="369"/>
      <c r="W29" s="369"/>
      <c r="X29" s="369"/>
      <c r="Y29" s="370"/>
      <c r="Z29" s="86"/>
      <c r="AA29" s="86"/>
      <c r="AB29" s="86"/>
      <c r="AC29" s="86"/>
      <c r="AD29" s="86"/>
      <c r="AE29" s="86"/>
      <c r="AF29" s="86"/>
      <c r="AG29" s="86"/>
      <c r="AH29" s="86"/>
      <c r="AI29" s="86"/>
      <c r="AJ29" s="86"/>
    </row>
    <row r="30" spans="2:49" ht="19.5" customHeight="1" x14ac:dyDescent="0.25">
      <c r="B30" s="86"/>
      <c r="C30" s="151"/>
      <c r="D30" s="151"/>
      <c r="E30" s="151"/>
      <c r="F30" s="151"/>
      <c r="G30" s="151"/>
      <c r="H30" s="151"/>
      <c r="I30" s="152"/>
      <c r="J30" s="152"/>
      <c r="K30" s="152"/>
      <c r="L30" s="362" t="s">
        <v>103</v>
      </c>
      <c r="M30" s="363"/>
      <c r="N30" s="363"/>
      <c r="O30" s="363"/>
      <c r="P30" s="363"/>
      <c r="Q30" s="363"/>
      <c r="R30" s="363"/>
      <c r="S30" s="364"/>
      <c r="T30" s="374" t="s">
        <v>155</v>
      </c>
      <c r="U30" s="369"/>
      <c r="V30" s="369"/>
      <c r="W30" s="369"/>
      <c r="X30" s="369"/>
      <c r="Y30" s="370"/>
      <c r="Z30" s="152"/>
      <c r="AA30" s="152"/>
      <c r="AB30" s="152"/>
      <c r="AC30" s="152"/>
      <c r="AD30" s="152"/>
      <c r="AE30" s="152"/>
      <c r="AF30" s="152"/>
      <c r="AG30" s="152"/>
      <c r="AH30" s="152"/>
      <c r="AI30" s="152"/>
      <c r="AJ30" s="86"/>
    </row>
    <row r="31" spans="2:49" ht="12" customHeight="1" x14ac:dyDescent="0.2">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row>
    <row r="32" spans="2:49" ht="26.25" customHeight="1" x14ac:dyDescent="0.2">
      <c r="B32" s="202" t="s">
        <v>61</v>
      </c>
      <c r="C32" s="377" t="s">
        <v>62</v>
      </c>
      <c r="D32" s="378"/>
      <c r="E32" s="378"/>
      <c r="F32" s="378"/>
      <c r="G32" s="378"/>
      <c r="H32" s="379"/>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row>
    <row r="33" spans="2:36" ht="31.5" customHeight="1" x14ac:dyDescent="0.2">
      <c r="B33" s="86" t="s">
        <v>113</v>
      </c>
      <c r="C33" s="153"/>
      <c r="D33" s="154"/>
      <c r="E33" s="154"/>
      <c r="F33" s="154"/>
      <c r="G33" s="154"/>
      <c r="H33" s="154"/>
      <c r="I33" s="154"/>
      <c r="J33" s="154"/>
      <c r="K33" s="154"/>
      <c r="L33" s="154"/>
      <c r="M33" s="154"/>
      <c r="N33" s="154"/>
      <c r="O33" s="154"/>
      <c r="P33" s="361"/>
      <c r="Q33" s="361"/>
      <c r="R33" s="361"/>
      <c r="S33" s="361"/>
      <c r="T33" s="361"/>
      <c r="U33" s="361"/>
      <c r="V33" s="361"/>
      <c r="W33" s="361"/>
      <c r="X33" s="361"/>
      <c r="Y33" s="361"/>
      <c r="Z33" s="361"/>
      <c r="AA33" s="361"/>
      <c r="AB33" s="361"/>
      <c r="AC33" s="361"/>
      <c r="AD33" s="361"/>
      <c r="AE33" s="361"/>
      <c r="AF33" s="361"/>
      <c r="AG33" s="361"/>
      <c r="AH33" s="361"/>
      <c r="AI33" s="361"/>
      <c r="AJ33" s="86"/>
    </row>
    <row r="34" spans="2:36" ht="21.75" customHeight="1" x14ac:dyDescent="0.2">
      <c r="B34" s="86"/>
      <c r="C34" s="86"/>
      <c r="D34" s="86"/>
      <c r="E34" s="86"/>
      <c r="F34" s="86"/>
      <c r="G34" s="87"/>
      <c r="H34" s="87"/>
      <c r="I34" s="155"/>
      <c r="J34" s="155"/>
      <c r="K34" s="155"/>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86"/>
    </row>
    <row r="35" spans="2:36" ht="12" customHeight="1" x14ac:dyDescent="0.2">
      <c r="B35" s="357" t="s">
        <v>151</v>
      </c>
      <c r="C35" s="357"/>
      <c r="D35" s="357"/>
      <c r="E35" s="357"/>
      <c r="F35" s="357"/>
      <c r="G35" s="357"/>
      <c r="H35" s="357"/>
      <c r="I35" s="357"/>
      <c r="J35" s="357"/>
      <c r="K35" s="357"/>
      <c r="L35" s="357"/>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86"/>
    </row>
    <row r="36" spans="2:36" ht="23.25" customHeight="1" x14ac:dyDescent="0.2">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357"/>
      <c r="AJ36" s="86"/>
    </row>
    <row r="37" spans="2:36" ht="39" customHeight="1" x14ac:dyDescent="0.2">
      <c r="B37" s="86"/>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86"/>
    </row>
    <row r="38" spans="2:36" ht="12" customHeight="1" x14ac:dyDescent="0.25">
      <c r="B38" s="201" t="s">
        <v>65</v>
      </c>
      <c r="C38" s="198" t="s">
        <v>63</v>
      </c>
      <c r="D38" s="199"/>
      <c r="E38" s="199"/>
      <c r="F38" s="199"/>
      <c r="G38" s="199"/>
      <c r="H38" s="200"/>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86"/>
    </row>
    <row r="39" spans="2:36" ht="12" customHeight="1" x14ac:dyDescent="0.2">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row>
    <row r="40" spans="2:36" ht="12" customHeight="1" x14ac:dyDescent="0.2">
      <c r="B40" s="357" t="s">
        <v>152</v>
      </c>
      <c r="C40" s="357"/>
      <c r="D40" s="357"/>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153"/>
      <c r="AJ40" s="86"/>
    </row>
    <row r="41" spans="2:36" ht="12" customHeight="1" x14ac:dyDescent="0.2">
      <c r="B41" s="357"/>
      <c r="C41" s="357"/>
      <c r="D41" s="357"/>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153"/>
      <c r="AJ41" s="86"/>
    </row>
    <row r="42" spans="2:36" ht="12" hidden="1" customHeight="1" x14ac:dyDescent="0.2">
      <c r="B42" s="357"/>
      <c r="C42" s="357"/>
      <c r="D42" s="357"/>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153"/>
      <c r="AJ42" s="86"/>
    </row>
    <row r="43" spans="2:36" ht="12" hidden="1" customHeight="1" x14ac:dyDescent="0.2">
      <c r="B43" s="357"/>
      <c r="C43" s="357"/>
      <c r="D43" s="357"/>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153"/>
      <c r="AJ43" s="86"/>
    </row>
    <row r="44" spans="2:36" ht="12" customHeight="1" x14ac:dyDescent="0.2">
      <c r="B44" s="357" t="s">
        <v>64</v>
      </c>
      <c r="C44" s="357"/>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153"/>
      <c r="AJ44" s="86"/>
    </row>
    <row r="45" spans="2:36" ht="20.100000000000001" customHeight="1" x14ac:dyDescent="0.2">
      <c r="B45" s="86"/>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86"/>
    </row>
    <row r="46" spans="2:36" ht="46.5" customHeight="1" x14ac:dyDescent="0.2">
      <c r="B46" s="86"/>
      <c r="C46" s="153"/>
      <c r="D46" s="153"/>
      <c r="E46" s="153"/>
      <c r="F46" s="153"/>
      <c r="G46" s="153"/>
      <c r="H46" s="153"/>
      <c r="I46" s="153"/>
      <c r="J46" s="153"/>
      <c r="K46" s="153"/>
      <c r="L46" s="153"/>
      <c r="M46" s="153"/>
      <c r="N46" s="153"/>
      <c r="O46" s="153"/>
      <c r="P46" s="153"/>
      <c r="Q46" s="158"/>
      <c r="R46" s="153"/>
      <c r="S46" s="153"/>
      <c r="T46" s="153"/>
      <c r="U46" s="153"/>
      <c r="V46" s="153"/>
      <c r="W46" s="153"/>
      <c r="X46" s="153"/>
      <c r="Y46" s="153"/>
      <c r="Z46" s="153"/>
      <c r="AA46" s="153"/>
      <c r="AB46" s="153"/>
      <c r="AC46" s="153"/>
      <c r="AD46" s="153"/>
      <c r="AE46" s="153"/>
      <c r="AF46" s="153"/>
      <c r="AG46" s="153"/>
      <c r="AH46" s="153"/>
      <c r="AI46" s="153"/>
      <c r="AJ46" s="86"/>
    </row>
    <row r="47" spans="2:36" ht="78" customHeight="1" x14ac:dyDescent="0.35">
      <c r="B47" s="86"/>
      <c r="C47" s="159"/>
      <c r="D47" s="86"/>
      <c r="E47" s="86"/>
      <c r="F47" s="86"/>
      <c r="G47" s="86"/>
      <c r="H47" s="86"/>
      <c r="I47" s="86"/>
      <c r="J47" s="86"/>
      <c r="K47" s="86"/>
      <c r="L47" s="86"/>
      <c r="M47" s="86"/>
      <c r="N47" s="86"/>
      <c r="O47" s="86"/>
      <c r="P47" s="86"/>
      <c r="Q47" s="158"/>
      <c r="R47" s="86"/>
      <c r="S47" s="86"/>
      <c r="T47" s="86"/>
      <c r="U47" s="86"/>
      <c r="V47" s="86"/>
      <c r="W47" s="86"/>
      <c r="X47" s="86"/>
      <c r="Y47" s="86"/>
      <c r="Z47" s="86"/>
      <c r="AA47" s="86"/>
      <c r="AB47" s="86"/>
      <c r="AC47" s="86"/>
      <c r="AD47" s="86"/>
      <c r="AE47" s="86"/>
      <c r="AF47" s="86"/>
      <c r="AG47" s="86"/>
      <c r="AH47" s="86"/>
      <c r="AI47" s="86"/>
      <c r="AJ47" s="86"/>
    </row>
    <row r="48" spans="2:36" ht="13.5" customHeight="1" x14ac:dyDescent="0.2">
      <c r="B48" s="86"/>
      <c r="C48" s="86"/>
      <c r="D48" s="86"/>
      <c r="E48" s="86"/>
      <c r="F48" s="86"/>
      <c r="G48" s="160"/>
      <c r="H48" s="160"/>
      <c r="I48" s="160"/>
      <c r="J48" s="160"/>
      <c r="K48" s="160"/>
      <c r="L48" s="360" t="s">
        <v>112</v>
      </c>
      <c r="M48" s="360"/>
      <c r="N48" s="360"/>
      <c r="O48" s="360"/>
      <c r="P48" s="360"/>
      <c r="Q48" s="360"/>
      <c r="R48" s="360"/>
      <c r="S48" s="360"/>
      <c r="T48" s="360"/>
      <c r="U48" s="360"/>
      <c r="V48" s="162"/>
      <c r="W48" s="162"/>
      <c r="X48" s="162"/>
      <c r="Y48" s="86"/>
      <c r="Z48" s="86"/>
      <c r="AA48" s="86"/>
      <c r="AB48" s="86"/>
      <c r="AC48" s="86"/>
      <c r="AD48" s="86"/>
      <c r="AE48" s="86"/>
      <c r="AF48" s="86"/>
      <c r="AG48" s="86"/>
      <c r="AH48" s="86"/>
      <c r="AI48" s="86"/>
      <c r="AJ48" s="86"/>
    </row>
    <row r="49" spans="2:36" ht="12.75" customHeight="1" x14ac:dyDescent="0.2">
      <c r="B49" s="86"/>
      <c r="C49" s="86"/>
      <c r="D49" s="86"/>
      <c r="E49" s="86"/>
      <c r="F49" s="86"/>
      <c r="G49" s="86"/>
      <c r="H49" s="86"/>
      <c r="I49" s="86"/>
      <c r="J49" s="86"/>
      <c r="K49" s="86"/>
      <c r="L49" s="360" t="s">
        <v>93</v>
      </c>
      <c r="M49" s="360"/>
      <c r="N49" s="360"/>
      <c r="O49" s="360"/>
      <c r="P49" s="360"/>
      <c r="Q49" s="360"/>
      <c r="R49" s="360"/>
      <c r="S49" s="360"/>
      <c r="T49" s="360"/>
      <c r="U49" s="360"/>
      <c r="V49" s="161"/>
      <c r="W49" s="161"/>
      <c r="X49" s="161"/>
      <c r="Y49" s="86"/>
      <c r="Z49" s="86"/>
      <c r="AA49" s="86"/>
      <c r="AB49" s="86"/>
      <c r="AC49" s="86"/>
      <c r="AD49" s="86"/>
      <c r="AE49" s="86"/>
      <c r="AF49" s="86"/>
      <c r="AG49" s="86"/>
      <c r="AH49" s="86"/>
      <c r="AI49" s="86"/>
      <c r="AJ49" s="86"/>
    </row>
    <row r="50" spans="2:36" ht="13.5" customHeight="1" x14ac:dyDescent="0.2">
      <c r="B50" s="86"/>
      <c r="C50" s="86"/>
      <c r="D50" s="86"/>
      <c r="E50" s="86"/>
      <c r="F50" s="86"/>
      <c r="G50" s="86"/>
      <c r="H50" s="86"/>
      <c r="I50" s="86"/>
      <c r="J50" s="86"/>
      <c r="K50" s="86"/>
      <c r="L50" s="360" t="s">
        <v>101</v>
      </c>
      <c r="M50" s="360"/>
      <c r="N50" s="360"/>
      <c r="O50" s="360"/>
      <c r="P50" s="360"/>
      <c r="Q50" s="360"/>
      <c r="R50" s="360"/>
      <c r="S50" s="360"/>
      <c r="T50" s="360"/>
      <c r="U50" s="360"/>
      <c r="V50" s="86"/>
      <c r="W50" s="86"/>
      <c r="X50" s="86"/>
      <c r="Y50" s="86"/>
      <c r="Z50" s="86"/>
      <c r="AA50" s="86"/>
      <c r="AB50" s="86"/>
      <c r="AC50" s="86"/>
      <c r="AD50" s="86"/>
      <c r="AE50" s="86"/>
      <c r="AF50" s="86"/>
      <c r="AG50" s="86"/>
      <c r="AH50" s="86"/>
      <c r="AI50" s="86"/>
      <c r="AJ50" s="86"/>
    </row>
    <row r="51" spans="2:36" ht="12.75" customHeight="1" x14ac:dyDescent="0.2">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row>
  </sheetData>
  <sheetProtection formatCells="0"/>
  <mergeCells count="33">
    <mergeCell ref="L20:S20"/>
    <mergeCell ref="L30:S30"/>
    <mergeCell ref="T28:Y28"/>
    <mergeCell ref="L28:S28"/>
    <mergeCell ref="B11:AI11"/>
    <mergeCell ref="C32:H32"/>
    <mergeCell ref="L16:S16"/>
    <mergeCell ref="T15:Y15"/>
    <mergeCell ref="L13:S13"/>
    <mergeCell ref="T13:Y13"/>
    <mergeCell ref="L14:S14"/>
    <mergeCell ref="T22:Y22"/>
    <mergeCell ref="T21:Y21"/>
    <mergeCell ref="B18:AI18"/>
    <mergeCell ref="T14:Y14"/>
    <mergeCell ref="T16:Y16"/>
    <mergeCell ref="L21:S21"/>
    <mergeCell ref="B40:AH41"/>
    <mergeCell ref="T20:Y20"/>
    <mergeCell ref="L49:U49"/>
    <mergeCell ref="L50:U50"/>
    <mergeCell ref="P33:AI33"/>
    <mergeCell ref="B35:AI36"/>
    <mergeCell ref="L23:S23"/>
    <mergeCell ref="L48:U48"/>
    <mergeCell ref="T23:Y23"/>
    <mergeCell ref="L27:S27"/>
    <mergeCell ref="T27:Y27"/>
    <mergeCell ref="B25:AI25"/>
    <mergeCell ref="B42:AH43"/>
    <mergeCell ref="T29:Y29"/>
    <mergeCell ref="B44:AH44"/>
    <mergeCell ref="T30:Y30"/>
  </mergeCells>
  <phoneticPr fontId="3" type="noConversion"/>
  <pageMargins left="0.62992125984251968" right="0.39370078740157483" top="1.0080708661417321" bottom="0.59055118110236227" header="0" footer="0.39370078740157483"/>
  <pageSetup paperSize="9" scale="82" orientation="portrait" horizontalDpi="300" verticalDpi="300" r:id="rId1"/>
  <headerFooter alignWithMargins="0">
    <oddFooter>&amp;LFO 7-04-02/02 Ediciòn 1&amp;CBunker Survey&amp;RPage 4 of 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Cover</vt:lpstr>
      <vt:lpstr>Report</vt:lpstr>
      <vt:lpstr>Calculations</vt:lpstr>
      <vt:lpstr>Final</vt:lpstr>
      <vt:lpstr>Calculations!Área_de_impresión</vt:lpstr>
      <vt:lpstr>Cover!Área_de_impresión</vt:lpstr>
      <vt:lpstr>Final!Área_de_impresión</vt:lpstr>
      <vt:lpstr>Report!Área_de_impresión</vt:lpstr>
    </vt:vector>
  </TitlesOfParts>
  <Company>Cesmec Ltda.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Cesmec Ltda.</dc:creator>
  <cp:lastModifiedBy>Claudio Alvear</cp:lastModifiedBy>
  <cp:lastPrinted>2026-04-12T23:10:50Z</cp:lastPrinted>
  <dcterms:created xsi:type="dcterms:W3CDTF">2094-08-29T14:17:10Z</dcterms:created>
  <dcterms:modified xsi:type="dcterms:W3CDTF">2026-04-14T03:09:16Z</dcterms:modified>
</cp:coreProperties>
</file>